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zel\OneDrive\Radna površina\"/>
    </mc:Choice>
  </mc:AlternateContent>
  <bookViews>
    <workbookView xWindow="0" yWindow="0" windowWidth="20490" windowHeight="705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1" i="1" l="1"/>
  <c r="B214" i="2"/>
  <c r="A213" i="2"/>
  <c r="O140" i="1"/>
  <c r="H140" i="1"/>
  <c r="G140" i="1"/>
  <c r="I139" i="1"/>
  <c r="K139" i="1" s="1"/>
  <c r="N139" i="1" s="1"/>
  <c r="J139" i="1"/>
  <c r="M139" i="1" s="1"/>
  <c r="H178" i="1"/>
  <c r="G178" i="1"/>
  <c r="O182" i="1" l="1"/>
  <c r="H182" i="1"/>
  <c r="G182" i="1"/>
  <c r="O169" i="1"/>
  <c r="H169" i="1"/>
  <c r="G169" i="1"/>
  <c r="O164" i="1"/>
  <c r="H164" i="1"/>
  <c r="G164" i="1"/>
  <c r="O154" i="1"/>
  <c r="H154" i="1"/>
  <c r="G154" i="1"/>
  <c r="O102" i="1"/>
  <c r="H102" i="1"/>
  <c r="G102" i="1"/>
  <c r="O98" i="1"/>
  <c r="H98" i="1"/>
  <c r="G98" i="1"/>
  <c r="O86" i="1"/>
  <c r="H86" i="1"/>
  <c r="G8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0" i="1"/>
  <c r="P91" i="1"/>
  <c r="P92" i="1"/>
  <c r="P93" i="1"/>
  <c r="P94" i="1"/>
  <c r="P95" i="1"/>
  <c r="P96" i="1"/>
  <c r="P97" i="1"/>
  <c r="P99" i="1"/>
  <c r="P100" i="1"/>
  <c r="P101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40" i="1" s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5" i="1"/>
  <c r="P156" i="1"/>
  <c r="P157" i="1"/>
  <c r="P158" i="1"/>
  <c r="P159" i="1"/>
  <c r="P160" i="1"/>
  <c r="P161" i="1"/>
  <c r="P162" i="1"/>
  <c r="P163" i="1"/>
  <c r="P165" i="1"/>
  <c r="P166" i="1"/>
  <c r="P167" i="1"/>
  <c r="P168" i="1"/>
  <c r="P170" i="1"/>
  <c r="P171" i="1"/>
  <c r="P172" i="1"/>
  <c r="P173" i="1"/>
  <c r="P174" i="1"/>
  <c r="P175" i="1"/>
  <c r="P176" i="1"/>
  <c r="P177" i="1"/>
  <c r="O178" i="1" s="1"/>
  <c r="P179" i="1"/>
  <c r="P180" i="1"/>
  <c r="P181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8" i="1"/>
  <c r="N144" i="1"/>
  <c r="N213" i="1"/>
  <c r="K9" i="1"/>
  <c r="N9" i="1" s="1"/>
  <c r="K8" i="1"/>
  <c r="K227" i="1"/>
  <c r="N227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9" i="1"/>
  <c r="M99" i="1" s="1"/>
  <c r="J100" i="1"/>
  <c r="M100" i="1" s="1"/>
  <c r="J101" i="1"/>
  <c r="M101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J141" i="1"/>
  <c r="M141" i="1" s="1"/>
  <c r="J142" i="1"/>
  <c r="M142" i="1" s="1"/>
  <c r="J143" i="1"/>
  <c r="M143" i="1" s="1"/>
  <c r="J144" i="1"/>
  <c r="M144" i="1" s="1"/>
  <c r="J145" i="1"/>
  <c r="M145" i="1" s="1"/>
  <c r="J146" i="1"/>
  <c r="M146" i="1" s="1"/>
  <c r="J147" i="1"/>
  <c r="M147" i="1" s="1"/>
  <c r="J148" i="1"/>
  <c r="M148" i="1" s="1"/>
  <c r="J149" i="1"/>
  <c r="M149" i="1" s="1"/>
  <c r="J150" i="1"/>
  <c r="M150" i="1" s="1"/>
  <c r="J151" i="1"/>
  <c r="M151" i="1" s="1"/>
  <c r="J152" i="1"/>
  <c r="M152" i="1" s="1"/>
  <c r="J153" i="1"/>
  <c r="M153" i="1" s="1"/>
  <c r="J155" i="1"/>
  <c r="M155" i="1" s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J164" i="1" s="1"/>
  <c r="M164" i="1" s="1"/>
  <c r="J163" i="1"/>
  <c r="M163" i="1" s="1"/>
  <c r="J165" i="1"/>
  <c r="M165" i="1" s="1"/>
  <c r="J166" i="1"/>
  <c r="M166" i="1" s="1"/>
  <c r="J167" i="1"/>
  <c r="J169" i="1" s="1"/>
  <c r="M169" i="1" s="1"/>
  <c r="J168" i="1"/>
  <c r="M168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J177" i="1"/>
  <c r="M177" i="1" s="1"/>
  <c r="J179" i="1"/>
  <c r="M179" i="1" s="1"/>
  <c r="J180" i="1"/>
  <c r="M180" i="1" s="1"/>
  <c r="J181" i="1"/>
  <c r="M181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2" i="1"/>
  <c r="M192" i="1" s="1"/>
  <c r="J193" i="1"/>
  <c r="M193" i="1" s="1"/>
  <c r="J194" i="1"/>
  <c r="M194" i="1" s="1"/>
  <c r="J195" i="1"/>
  <c r="M195" i="1" s="1"/>
  <c r="J196" i="1"/>
  <c r="M196" i="1" s="1"/>
  <c r="J197" i="1"/>
  <c r="M197" i="1" s="1"/>
  <c r="J198" i="1"/>
  <c r="M198" i="1" s="1"/>
  <c r="J199" i="1"/>
  <c r="M199" i="1" s="1"/>
  <c r="J200" i="1"/>
  <c r="M200" i="1" s="1"/>
  <c r="J201" i="1"/>
  <c r="M201" i="1" s="1"/>
  <c r="J202" i="1"/>
  <c r="M202" i="1" s="1"/>
  <c r="J203" i="1"/>
  <c r="M203" i="1" s="1"/>
  <c r="J204" i="1"/>
  <c r="M204" i="1" s="1"/>
  <c r="J205" i="1"/>
  <c r="M205" i="1" s="1"/>
  <c r="J206" i="1"/>
  <c r="M206" i="1" s="1"/>
  <c r="J207" i="1"/>
  <c r="M207" i="1" s="1"/>
  <c r="J208" i="1"/>
  <c r="M208" i="1" s="1"/>
  <c r="J209" i="1"/>
  <c r="M209" i="1" s="1"/>
  <c r="J210" i="1"/>
  <c r="M210" i="1" s="1"/>
  <c r="J211" i="1"/>
  <c r="M211" i="1" s="1"/>
  <c r="J212" i="1"/>
  <c r="M212" i="1" s="1"/>
  <c r="J213" i="1"/>
  <c r="M213" i="1" s="1"/>
  <c r="J214" i="1"/>
  <c r="M214" i="1" s="1"/>
  <c r="J215" i="1"/>
  <c r="M215" i="1" s="1"/>
  <c r="J216" i="1"/>
  <c r="M216" i="1" s="1"/>
  <c r="J217" i="1"/>
  <c r="M217" i="1" s="1"/>
  <c r="J218" i="1"/>
  <c r="M218" i="1" s="1"/>
  <c r="J219" i="1"/>
  <c r="M219" i="1" s="1"/>
  <c r="J220" i="1"/>
  <c r="M220" i="1" s="1"/>
  <c r="J221" i="1"/>
  <c r="M221" i="1" s="1"/>
  <c r="J222" i="1"/>
  <c r="M222" i="1" s="1"/>
  <c r="J223" i="1"/>
  <c r="M223" i="1" s="1"/>
  <c r="J224" i="1"/>
  <c r="M224" i="1" s="1"/>
  <c r="J225" i="1"/>
  <c r="M225" i="1" s="1"/>
  <c r="J226" i="1"/>
  <c r="M226" i="1" s="1"/>
  <c r="J227" i="1"/>
  <c r="M227" i="1" s="1"/>
  <c r="J228" i="1"/>
  <c r="M228" i="1" s="1"/>
  <c r="J10" i="1"/>
  <c r="M10" i="1" s="1"/>
  <c r="I100" i="1"/>
  <c r="K100" i="1" s="1"/>
  <c r="N100" i="1" s="1"/>
  <c r="I101" i="1"/>
  <c r="K101" i="1" s="1"/>
  <c r="N101" i="1" s="1"/>
  <c r="I103" i="1"/>
  <c r="K103" i="1" s="1"/>
  <c r="N103" i="1" s="1"/>
  <c r="I104" i="1"/>
  <c r="K104" i="1" s="1"/>
  <c r="N104" i="1" s="1"/>
  <c r="I105" i="1"/>
  <c r="K105" i="1" s="1"/>
  <c r="N105" i="1" s="1"/>
  <c r="I106" i="1"/>
  <c r="K106" i="1" s="1"/>
  <c r="N106" i="1" s="1"/>
  <c r="I107" i="1"/>
  <c r="K107" i="1" s="1"/>
  <c r="N107" i="1" s="1"/>
  <c r="I108" i="1"/>
  <c r="K108" i="1" s="1"/>
  <c r="N108" i="1" s="1"/>
  <c r="I109" i="1"/>
  <c r="K109" i="1" s="1"/>
  <c r="N109" i="1" s="1"/>
  <c r="I110" i="1"/>
  <c r="K110" i="1" s="1"/>
  <c r="N110" i="1" s="1"/>
  <c r="I111" i="1"/>
  <c r="K111" i="1" s="1"/>
  <c r="N111" i="1" s="1"/>
  <c r="I112" i="1"/>
  <c r="K112" i="1" s="1"/>
  <c r="N112" i="1" s="1"/>
  <c r="I113" i="1"/>
  <c r="K113" i="1" s="1"/>
  <c r="N113" i="1" s="1"/>
  <c r="I114" i="1"/>
  <c r="K114" i="1" s="1"/>
  <c r="N114" i="1" s="1"/>
  <c r="I115" i="1"/>
  <c r="K115" i="1" s="1"/>
  <c r="N115" i="1" s="1"/>
  <c r="I116" i="1"/>
  <c r="K116" i="1" s="1"/>
  <c r="N116" i="1" s="1"/>
  <c r="I117" i="1"/>
  <c r="K117" i="1" s="1"/>
  <c r="N117" i="1" s="1"/>
  <c r="I118" i="1"/>
  <c r="K118" i="1" s="1"/>
  <c r="N118" i="1" s="1"/>
  <c r="I119" i="1"/>
  <c r="K119" i="1" s="1"/>
  <c r="N119" i="1" s="1"/>
  <c r="I120" i="1"/>
  <c r="K120" i="1" s="1"/>
  <c r="N120" i="1" s="1"/>
  <c r="I121" i="1"/>
  <c r="K121" i="1" s="1"/>
  <c r="N121" i="1" s="1"/>
  <c r="I122" i="1"/>
  <c r="K122" i="1" s="1"/>
  <c r="N122" i="1" s="1"/>
  <c r="I123" i="1"/>
  <c r="K123" i="1" s="1"/>
  <c r="N123" i="1" s="1"/>
  <c r="I124" i="1"/>
  <c r="K124" i="1" s="1"/>
  <c r="N124" i="1" s="1"/>
  <c r="I125" i="1"/>
  <c r="K125" i="1" s="1"/>
  <c r="N125" i="1" s="1"/>
  <c r="I126" i="1"/>
  <c r="K126" i="1" s="1"/>
  <c r="N126" i="1" s="1"/>
  <c r="I127" i="1"/>
  <c r="K127" i="1" s="1"/>
  <c r="N127" i="1" s="1"/>
  <c r="I128" i="1"/>
  <c r="K128" i="1" s="1"/>
  <c r="N128" i="1" s="1"/>
  <c r="I129" i="1"/>
  <c r="K129" i="1" s="1"/>
  <c r="N129" i="1" s="1"/>
  <c r="I130" i="1"/>
  <c r="K130" i="1" s="1"/>
  <c r="N130" i="1" s="1"/>
  <c r="I131" i="1"/>
  <c r="K131" i="1" s="1"/>
  <c r="N131" i="1" s="1"/>
  <c r="I132" i="1"/>
  <c r="K132" i="1" s="1"/>
  <c r="N132" i="1" s="1"/>
  <c r="I133" i="1"/>
  <c r="K133" i="1" s="1"/>
  <c r="N133" i="1" s="1"/>
  <c r="I134" i="1"/>
  <c r="K134" i="1" s="1"/>
  <c r="N134" i="1" s="1"/>
  <c r="I135" i="1"/>
  <c r="K135" i="1" s="1"/>
  <c r="N135" i="1" s="1"/>
  <c r="I136" i="1"/>
  <c r="K136" i="1" s="1"/>
  <c r="N136" i="1" s="1"/>
  <c r="I137" i="1"/>
  <c r="K137" i="1" s="1"/>
  <c r="N137" i="1" s="1"/>
  <c r="I138" i="1"/>
  <c r="I141" i="1"/>
  <c r="K141" i="1" s="1"/>
  <c r="N141" i="1" s="1"/>
  <c r="I142" i="1"/>
  <c r="K142" i="1" s="1"/>
  <c r="N142" i="1" s="1"/>
  <c r="I143" i="1"/>
  <c r="K143" i="1" s="1"/>
  <c r="N143" i="1" s="1"/>
  <c r="I144" i="1"/>
  <c r="K144" i="1" s="1"/>
  <c r="I145" i="1"/>
  <c r="K145" i="1" s="1"/>
  <c r="N145" i="1" s="1"/>
  <c r="I146" i="1"/>
  <c r="K146" i="1" s="1"/>
  <c r="N146" i="1" s="1"/>
  <c r="I147" i="1"/>
  <c r="K147" i="1" s="1"/>
  <c r="N147" i="1" s="1"/>
  <c r="I148" i="1"/>
  <c r="K148" i="1" s="1"/>
  <c r="N148" i="1" s="1"/>
  <c r="I149" i="1"/>
  <c r="K149" i="1" s="1"/>
  <c r="N149" i="1" s="1"/>
  <c r="I150" i="1"/>
  <c r="K150" i="1" s="1"/>
  <c r="N150" i="1" s="1"/>
  <c r="I151" i="1"/>
  <c r="K151" i="1" s="1"/>
  <c r="N151" i="1" s="1"/>
  <c r="I152" i="1"/>
  <c r="K152" i="1" s="1"/>
  <c r="I153" i="1"/>
  <c r="K153" i="1" s="1"/>
  <c r="N153" i="1" s="1"/>
  <c r="I155" i="1"/>
  <c r="K155" i="1" s="1"/>
  <c r="N155" i="1" s="1"/>
  <c r="I156" i="1"/>
  <c r="K156" i="1" s="1"/>
  <c r="N156" i="1" s="1"/>
  <c r="I157" i="1"/>
  <c r="K157" i="1" s="1"/>
  <c r="N157" i="1" s="1"/>
  <c r="I158" i="1"/>
  <c r="K158" i="1" s="1"/>
  <c r="N158" i="1" s="1"/>
  <c r="I159" i="1"/>
  <c r="K159" i="1" s="1"/>
  <c r="N159" i="1" s="1"/>
  <c r="I160" i="1"/>
  <c r="K160" i="1" s="1"/>
  <c r="N160" i="1" s="1"/>
  <c r="I161" i="1"/>
  <c r="K161" i="1" s="1"/>
  <c r="N161" i="1" s="1"/>
  <c r="I162" i="1"/>
  <c r="K162" i="1" s="1"/>
  <c r="N162" i="1" s="1"/>
  <c r="I163" i="1"/>
  <c r="K163" i="1" s="1"/>
  <c r="N163" i="1" s="1"/>
  <c r="I165" i="1"/>
  <c r="K165" i="1" s="1"/>
  <c r="N165" i="1" s="1"/>
  <c r="I166" i="1"/>
  <c r="K166" i="1" s="1"/>
  <c r="N166" i="1" s="1"/>
  <c r="I167" i="1"/>
  <c r="K167" i="1" s="1"/>
  <c r="N167" i="1" s="1"/>
  <c r="I168" i="1"/>
  <c r="K168" i="1" s="1"/>
  <c r="N168" i="1" s="1"/>
  <c r="I170" i="1"/>
  <c r="K170" i="1" s="1"/>
  <c r="N170" i="1" s="1"/>
  <c r="I171" i="1"/>
  <c r="K171" i="1" s="1"/>
  <c r="N171" i="1" s="1"/>
  <c r="I172" i="1"/>
  <c r="K172" i="1" s="1"/>
  <c r="N172" i="1" s="1"/>
  <c r="I173" i="1"/>
  <c r="K173" i="1" s="1"/>
  <c r="N173" i="1" s="1"/>
  <c r="I174" i="1"/>
  <c r="K174" i="1" s="1"/>
  <c r="N174" i="1" s="1"/>
  <c r="I175" i="1"/>
  <c r="K175" i="1" s="1"/>
  <c r="N175" i="1" s="1"/>
  <c r="I176" i="1"/>
  <c r="I177" i="1"/>
  <c r="K177" i="1" s="1"/>
  <c r="N177" i="1" s="1"/>
  <c r="I179" i="1"/>
  <c r="K179" i="1" s="1"/>
  <c r="N179" i="1" s="1"/>
  <c r="I180" i="1"/>
  <c r="K180" i="1" s="1"/>
  <c r="N180" i="1" s="1"/>
  <c r="I181" i="1"/>
  <c r="K181" i="1" s="1"/>
  <c r="N181" i="1" s="1"/>
  <c r="I183" i="1"/>
  <c r="K183" i="1" s="1"/>
  <c r="N183" i="1" s="1"/>
  <c r="I184" i="1"/>
  <c r="K184" i="1" s="1"/>
  <c r="N184" i="1" s="1"/>
  <c r="I185" i="1"/>
  <c r="K185" i="1" s="1"/>
  <c r="N185" i="1" s="1"/>
  <c r="I186" i="1"/>
  <c r="K186" i="1" s="1"/>
  <c r="N186" i="1" s="1"/>
  <c r="I187" i="1"/>
  <c r="K187" i="1" s="1"/>
  <c r="N187" i="1" s="1"/>
  <c r="I188" i="1"/>
  <c r="K188" i="1" s="1"/>
  <c r="N188" i="1" s="1"/>
  <c r="I189" i="1"/>
  <c r="K189" i="1" s="1"/>
  <c r="N189" i="1" s="1"/>
  <c r="I190" i="1"/>
  <c r="K190" i="1" s="1"/>
  <c r="N190" i="1" s="1"/>
  <c r="I191" i="1"/>
  <c r="K191" i="1" s="1"/>
  <c r="N191" i="1" s="1"/>
  <c r="I192" i="1"/>
  <c r="K192" i="1" s="1"/>
  <c r="N192" i="1" s="1"/>
  <c r="I193" i="1"/>
  <c r="K193" i="1" s="1"/>
  <c r="N193" i="1" s="1"/>
  <c r="I194" i="1"/>
  <c r="K194" i="1" s="1"/>
  <c r="N194" i="1" s="1"/>
  <c r="I195" i="1"/>
  <c r="K195" i="1" s="1"/>
  <c r="N195" i="1" s="1"/>
  <c r="I196" i="1"/>
  <c r="K196" i="1" s="1"/>
  <c r="N196" i="1" s="1"/>
  <c r="I197" i="1"/>
  <c r="K197" i="1" s="1"/>
  <c r="N197" i="1" s="1"/>
  <c r="I198" i="1"/>
  <c r="K198" i="1" s="1"/>
  <c r="N198" i="1" s="1"/>
  <c r="I199" i="1"/>
  <c r="K199" i="1" s="1"/>
  <c r="N199" i="1" s="1"/>
  <c r="I200" i="1"/>
  <c r="K200" i="1" s="1"/>
  <c r="N200" i="1" s="1"/>
  <c r="I201" i="1"/>
  <c r="K201" i="1" s="1"/>
  <c r="N201" i="1" s="1"/>
  <c r="I202" i="1"/>
  <c r="K202" i="1" s="1"/>
  <c r="N202" i="1" s="1"/>
  <c r="I203" i="1"/>
  <c r="K203" i="1" s="1"/>
  <c r="N203" i="1" s="1"/>
  <c r="I204" i="1"/>
  <c r="K204" i="1" s="1"/>
  <c r="N204" i="1" s="1"/>
  <c r="I205" i="1"/>
  <c r="K205" i="1" s="1"/>
  <c r="N205" i="1" s="1"/>
  <c r="I206" i="1"/>
  <c r="K206" i="1" s="1"/>
  <c r="N206" i="1" s="1"/>
  <c r="I207" i="1"/>
  <c r="K207" i="1" s="1"/>
  <c r="N207" i="1" s="1"/>
  <c r="I208" i="1"/>
  <c r="K208" i="1" s="1"/>
  <c r="N208" i="1" s="1"/>
  <c r="I209" i="1"/>
  <c r="K209" i="1" s="1"/>
  <c r="N209" i="1" s="1"/>
  <c r="I210" i="1"/>
  <c r="K210" i="1" s="1"/>
  <c r="N210" i="1" s="1"/>
  <c r="I211" i="1"/>
  <c r="K211" i="1" s="1"/>
  <c r="N211" i="1" s="1"/>
  <c r="I212" i="1"/>
  <c r="K212" i="1" s="1"/>
  <c r="N212" i="1" s="1"/>
  <c r="I213" i="1"/>
  <c r="K213" i="1" s="1"/>
  <c r="I214" i="1"/>
  <c r="K214" i="1" s="1"/>
  <c r="N214" i="1" s="1"/>
  <c r="I215" i="1"/>
  <c r="K215" i="1" s="1"/>
  <c r="N215" i="1" s="1"/>
  <c r="I216" i="1"/>
  <c r="K216" i="1" s="1"/>
  <c r="N216" i="1" s="1"/>
  <c r="I217" i="1"/>
  <c r="K217" i="1" s="1"/>
  <c r="N217" i="1" s="1"/>
  <c r="I218" i="1"/>
  <c r="K218" i="1" s="1"/>
  <c r="N218" i="1" s="1"/>
  <c r="I219" i="1"/>
  <c r="K219" i="1" s="1"/>
  <c r="N219" i="1" s="1"/>
  <c r="I220" i="1"/>
  <c r="K220" i="1" s="1"/>
  <c r="N220" i="1" s="1"/>
  <c r="I221" i="1"/>
  <c r="K221" i="1" s="1"/>
  <c r="N221" i="1" s="1"/>
  <c r="I222" i="1"/>
  <c r="K222" i="1" s="1"/>
  <c r="N222" i="1" s="1"/>
  <c r="I223" i="1"/>
  <c r="K223" i="1" s="1"/>
  <c r="N223" i="1" s="1"/>
  <c r="I224" i="1"/>
  <c r="K224" i="1" s="1"/>
  <c r="N224" i="1" s="1"/>
  <c r="I225" i="1"/>
  <c r="K225" i="1" s="1"/>
  <c r="N225" i="1" s="1"/>
  <c r="I226" i="1"/>
  <c r="K226" i="1" s="1"/>
  <c r="N226" i="1" s="1"/>
  <c r="I227" i="1"/>
  <c r="I228" i="1"/>
  <c r="K228" i="1" s="1"/>
  <c r="N228" i="1" s="1"/>
  <c r="I26" i="1"/>
  <c r="K26" i="1" s="1"/>
  <c r="N26" i="1" s="1"/>
  <c r="I10" i="1"/>
  <c r="K10" i="1" s="1"/>
  <c r="N10" i="1" s="1"/>
  <c r="I11" i="1"/>
  <c r="K11" i="1" s="1"/>
  <c r="N11" i="1" s="1"/>
  <c r="I12" i="1"/>
  <c r="K12" i="1" s="1"/>
  <c r="N12" i="1" s="1"/>
  <c r="I13" i="1"/>
  <c r="K13" i="1" s="1"/>
  <c r="N13" i="1" s="1"/>
  <c r="I14" i="1"/>
  <c r="K14" i="1" s="1"/>
  <c r="N14" i="1" s="1"/>
  <c r="I15" i="1"/>
  <c r="K15" i="1" s="1"/>
  <c r="N15" i="1" s="1"/>
  <c r="I16" i="1"/>
  <c r="K16" i="1" s="1"/>
  <c r="N16" i="1" s="1"/>
  <c r="I17" i="1"/>
  <c r="K17" i="1" s="1"/>
  <c r="N17" i="1" s="1"/>
  <c r="I18" i="1"/>
  <c r="K18" i="1" s="1"/>
  <c r="N18" i="1" s="1"/>
  <c r="I19" i="1"/>
  <c r="K19" i="1" s="1"/>
  <c r="N19" i="1" s="1"/>
  <c r="I20" i="1"/>
  <c r="K20" i="1" s="1"/>
  <c r="N20" i="1" s="1"/>
  <c r="I21" i="1"/>
  <c r="K21" i="1" s="1"/>
  <c r="N21" i="1" s="1"/>
  <c r="I22" i="1"/>
  <c r="K22" i="1" s="1"/>
  <c r="N22" i="1" s="1"/>
  <c r="I23" i="1"/>
  <c r="K23" i="1" s="1"/>
  <c r="N23" i="1" s="1"/>
  <c r="I24" i="1"/>
  <c r="K24" i="1" s="1"/>
  <c r="N24" i="1" s="1"/>
  <c r="I25" i="1"/>
  <c r="K25" i="1" s="1"/>
  <c r="N25" i="1" s="1"/>
  <c r="I27" i="1"/>
  <c r="K27" i="1" s="1"/>
  <c r="N27" i="1" s="1"/>
  <c r="I28" i="1"/>
  <c r="K28" i="1" s="1"/>
  <c r="N28" i="1" s="1"/>
  <c r="I29" i="1"/>
  <c r="K29" i="1" s="1"/>
  <c r="N29" i="1" s="1"/>
  <c r="I30" i="1"/>
  <c r="K30" i="1" s="1"/>
  <c r="N30" i="1" s="1"/>
  <c r="I31" i="1"/>
  <c r="K31" i="1" s="1"/>
  <c r="N31" i="1" s="1"/>
  <c r="I32" i="1"/>
  <c r="K32" i="1" s="1"/>
  <c r="N32" i="1" s="1"/>
  <c r="I33" i="1"/>
  <c r="K33" i="1" s="1"/>
  <c r="N33" i="1" s="1"/>
  <c r="I34" i="1"/>
  <c r="K34" i="1" s="1"/>
  <c r="N34" i="1" s="1"/>
  <c r="I35" i="1"/>
  <c r="K35" i="1" s="1"/>
  <c r="N35" i="1" s="1"/>
  <c r="I36" i="1"/>
  <c r="K36" i="1" s="1"/>
  <c r="N36" i="1" s="1"/>
  <c r="I37" i="1"/>
  <c r="K37" i="1" s="1"/>
  <c r="N37" i="1" s="1"/>
  <c r="I38" i="1"/>
  <c r="K38" i="1" s="1"/>
  <c r="N38" i="1" s="1"/>
  <c r="I39" i="1"/>
  <c r="K39" i="1" s="1"/>
  <c r="N39" i="1" s="1"/>
  <c r="I40" i="1"/>
  <c r="K40" i="1" s="1"/>
  <c r="N40" i="1" s="1"/>
  <c r="I41" i="1"/>
  <c r="K41" i="1" s="1"/>
  <c r="N41" i="1" s="1"/>
  <c r="I42" i="1"/>
  <c r="K42" i="1" s="1"/>
  <c r="N42" i="1" s="1"/>
  <c r="I43" i="1"/>
  <c r="K43" i="1" s="1"/>
  <c r="N43" i="1" s="1"/>
  <c r="I44" i="1"/>
  <c r="K44" i="1" s="1"/>
  <c r="N44" i="1" s="1"/>
  <c r="I45" i="1"/>
  <c r="K45" i="1" s="1"/>
  <c r="N45" i="1" s="1"/>
  <c r="I46" i="1"/>
  <c r="K46" i="1" s="1"/>
  <c r="N46" i="1" s="1"/>
  <c r="I47" i="1"/>
  <c r="K47" i="1" s="1"/>
  <c r="N47" i="1" s="1"/>
  <c r="I48" i="1"/>
  <c r="K48" i="1" s="1"/>
  <c r="N48" i="1" s="1"/>
  <c r="I49" i="1"/>
  <c r="K49" i="1" s="1"/>
  <c r="N49" i="1" s="1"/>
  <c r="I50" i="1"/>
  <c r="K50" i="1" s="1"/>
  <c r="N50" i="1" s="1"/>
  <c r="I51" i="1"/>
  <c r="K51" i="1" s="1"/>
  <c r="N51" i="1" s="1"/>
  <c r="I52" i="1"/>
  <c r="K52" i="1" s="1"/>
  <c r="N52" i="1" s="1"/>
  <c r="I53" i="1"/>
  <c r="K53" i="1" s="1"/>
  <c r="N53" i="1" s="1"/>
  <c r="I54" i="1"/>
  <c r="K54" i="1" s="1"/>
  <c r="N54" i="1" s="1"/>
  <c r="I55" i="1"/>
  <c r="K55" i="1" s="1"/>
  <c r="N55" i="1" s="1"/>
  <c r="I56" i="1"/>
  <c r="K56" i="1" s="1"/>
  <c r="N56" i="1" s="1"/>
  <c r="I57" i="1"/>
  <c r="K57" i="1" s="1"/>
  <c r="N57" i="1" s="1"/>
  <c r="I58" i="1"/>
  <c r="K58" i="1" s="1"/>
  <c r="N58" i="1" s="1"/>
  <c r="I59" i="1"/>
  <c r="K59" i="1" s="1"/>
  <c r="N59" i="1" s="1"/>
  <c r="I60" i="1"/>
  <c r="K60" i="1" s="1"/>
  <c r="N60" i="1" s="1"/>
  <c r="I61" i="1"/>
  <c r="K61" i="1" s="1"/>
  <c r="N61" i="1" s="1"/>
  <c r="I62" i="1"/>
  <c r="K62" i="1" s="1"/>
  <c r="N62" i="1" s="1"/>
  <c r="I63" i="1"/>
  <c r="K63" i="1" s="1"/>
  <c r="N63" i="1" s="1"/>
  <c r="I64" i="1"/>
  <c r="K64" i="1" s="1"/>
  <c r="N64" i="1" s="1"/>
  <c r="I65" i="1"/>
  <c r="K65" i="1" s="1"/>
  <c r="N65" i="1" s="1"/>
  <c r="I66" i="1"/>
  <c r="K66" i="1" s="1"/>
  <c r="N66" i="1" s="1"/>
  <c r="I67" i="1"/>
  <c r="K67" i="1" s="1"/>
  <c r="N67" i="1" s="1"/>
  <c r="I68" i="1"/>
  <c r="K68" i="1" s="1"/>
  <c r="N68" i="1" s="1"/>
  <c r="I69" i="1"/>
  <c r="K69" i="1" s="1"/>
  <c r="N69" i="1" s="1"/>
  <c r="I70" i="1"/>
  <c r="K70" i="1" s="1"/>
  <c r="N70" i="1" s="1"/>
  <c r="I71" i="1"/>
  <c r="K71" i="1" s="1"/>
  <c r="N71" i="1" s="1"/>
  <c r="I72" i="1"/>
  <c r="K72" i="1" s="1"/>
  <c r="N72" i="1" s="1"/>
  <c r="I73" i="1"/>
  <c r="K73" i="1" s="1"/>
  <c r="N73" i="1" s="1"/>
  <c r="I74" i="1"/>
  <c r="K74" i="1" s="1"/>
  <c r="N74" i="1" s="1"/>
  <c r="I75" i="1"/>
  <c r="K75" i="1" s="1"/>
  <c r="N75" i="1" s="1"/>
  <c r="I76" i="1"/>
  <c r="K76" i="1" s="1"/>
  <c r="N76" i="1" s="1"/>
  <c r="I77" i="1"/>
  <c r="K77" i="1" s="1"/>
  <c r="N77" i="1" s="1"/>
  <c r="I78" i="1"/>
  <c r="K78" i="1" s="1"/>
  <c r="N78" i="1" s="1"/>
  <c r="I79" i="1"/>
  <c r="K79" i="1" s="1"/>
  <c r="N79" i="1" s="1"/>
  <c r="I80" i="1"/>
  <c r="K80" i="1" s="1"/>
  <c r="N80" i="1" s="1"/>
  <c r="I81" i="1"/>
  <c r="K81" i="1" s="1"/>
  <c r="N81" i="1" s="1"/>
  <c r="I82" i="1"/>
  <c r="K82" i="1" s="1"/>
  <c r="N82" i="1" s="1"/>
  <c r="I83" i="1"/>
  <c r="K83" i="1" s="1"/>
  <c r="N83" i="1" s="1"/>
  <c r="I84" i="1"/>
  <c r="K84" i="1" s="1"/>
  <c r="N84" i="1" s="1"/>
  <c r="I85" i="1"/>
  <c r="K85" i="1" s="1"/>
  <c r="N85" i="1" s="1"/>
  <c r="I87" i="1"/>
  <c r="K87" i="1" s="1"/>
  <c r="N87" i="1" s="1"/>
  <c r="I88" i="1"/>
  <c r="K88" i="1" s="1"/>
  <c r="N88" i="1" s="1"/>
  <c r="I89" i="1"/>
  <c r="K89" i="1" s="1"/>
  <c r="N89" i="1" s="1"/>
  <c r="I90" i="1"/>
  <c r="K90" i="1" s="1"/>
  <c r="N90" i="1" s="1"/>
  <c r="I91" i="1"/>
  <c r="K91" i="1" s="1"/>
  <c r="N91" i="1" s="1"/>
  <c r="I92" i="1"/>
  <c r="K92" i="1" s="1"/>
  <c r="N92" i="1" s="1"/>
  <c r="I93" i="1"/>
  <c r="K93" i="1" s="1"/>
  <c r="N93" i="1" s="1"/>
  <c r="I94" i="1"/>
  <c r="K94" i="1" s="1"/>
  <c r="N94" i="1" s="1"/>
  <c r="I95" i="1"/>
  <c r="K95" i="1" s="1"/>
  <c r="N95" i="1" s="1"/>
  <c r="I96" i="1"/>
  <c r="K96" i="1" s="1"/>
  <c r="N96" i="1" s="1"/>
  <c r="I97" i="1"/>
  <c r="K97" i="1" s="1"/>
  <c r="N97" i="1" s="1"/>
  <c r="I99" i="1"/>
  <c r="K99" i="1" s="1"/>
  <c r="N99" i="1" s="1"/>
  <c r="I9" i="1"/>
  <c r="I8" i="1"/>
  <c r="J9" i="1"/>
  <c r="M9" i="1" s="1"/>
  <c r="J8" i="1"/>
  <c r="P178" i="1" l="1"/>
  <c r="P169" i="1"/>
  <c r="M8" i="1"/>
  <c r="J236" i="1"/>
  <c r="K176" i="1"/>
  <c r="I178" i="1"/>
  <c r="M176" i="1"/>
  <c r="J178" i="1"/>
  <c r="M178" i="1" s="1"/>
  <c r="N8" i="1"/>
  <c r="K154" i="1"/>
  <c r="N154" i="1" s="1"/>
  <c r="K138" i="1"/>
  <c r="I140" i="1"/>
  <c r="M138" i="1"/>
  <c r="J140" i="1"/>
  <c r="M140" i="1" s="1"/>
  <c r="P182" i="1"/>
  <c r="P164" i="1"/>
  <c r="P154" i="1"/>
  <c r="P102" i="1"/>
  <c r="P86" i="1"/>
  <c r="M167" i="1"/>
  <c r="J86" i="1"/>
  <c r="M86" i="1" s="1"/>
  <c r="I98" i="1"/>
  <c r="K98" i="1"/>
  <c r="N98" i="1" s="1"/>
  <c r="I102" i="1"/>
  <c r="K102" i="1"/>
  <c r="N102" i="1" s="1"/>
  <c r="J154" i="1"/>
  <c r="M154" i="1" s="1"/>
  <c r="I164" i="1"/>
  <c r="K164" i="1"/>
  <c r="N164" i="1" s="1"/>
  <c r="I182" i="1"/>
  <c r="K182" i="1"/>
  <c r="N182" i="1" s="1"/>
  <c r="M162" i="1"/>
  <c r="N152" i="1"/>
  <c r="I86" i="1"/>
  <c r="K86" i="1"/>
  <c r="N86" i="1" s="1"/>
  <c r="J98" i="1"/>
  <c r="M98" i="1" s="1"/>
  <c r="J102" i="1"/>
  <c r="M102" i="1" s="1"/>
  <c r="I154" i="1"/>
  <c r="I169" i="1"/>
  <c r="K169" i="1"/>
  <c r="N169" i="1" s="1"/>
  <c r="J182" i="1"/>
  <c r="M182" i="1" s="1"/>
  <c r="N176" i="1" l="1"/>
  <c r="K178" i="1"/>
  <c r="N178" i="1" s="1"/>
  <c r="N138" i="1"/>
  <c r="K140" i="1"/>
  <c r="N140" i="1" s="1"/>
  <c r="J234" i="1"/>
</calcChain>
</file>

<file path=xl/sharedStrings.xml><?xml version="1.0" encoding="utf-8"?>
<sst xmlns="http://schemas.openxmlformats.org/spreadsheetml/2006/main" count="869" uniqueCount="190">
  <si>
    <t>R.BR.</t>
  </si>
  <si>
    <t>Naziv katastarske općine</t>
  </si>
  <si>
    <t>PTC. Br.</t>
  </si>
  <si>
    <t>Broj katastarske čestice</t>
  </si>
  <si>
    <t>Način uporabe katastarske čestice (katastarska kultura)</t>
  </si>
  <si>
    <t>Način uporabe katastarske čestice (stvarno stanje)</t>
  </si>
  <si>
    <t>Površina    (ha)</t>
  </si>
  <si>
    <t>Postotak uveć./umanj.</t>
  </si>
  <si>
    <t>7*8</t>
  </si>
  <si>
    <t>1 </t>
  </si>
  <si>
    <t>117/2 </t>
  </si>
  <si>
    <t>pašnjak </t>
  </si>
  <si>
    <t>0,3690 </t>
  </si>
  <si>
    <t>Čukur </t>
  </si>
  <si>
    <t>Čukur</t>
  </si>
  <si>
    <t>Panjani</t>
  </si>
  <si>
    <t>oranica</t>
  </si>
  <si>
    <t>pašnjak</t>
  </si>
  <si>
    <t>Kostajnica</t>
  </si>
  <si>
    <t>livada</t>
  </si>
  <si>
    <t>3366/2</t>
  </si>
  <si>
    <t>Rausovac</t>
  </si>
  <si>
    <t>126/1</t>
  </si>
  <si>
    <t>126/2</t>
  </si>
  <si>
    <t>169/8</t>
  </si>
  <si>
    <t>173/4</t>
  </si>
  <si>
    <t>187/16</t>
  </si>
  <si>
    <t>187/18</t>
  </si>
  <si>
    <t>187/38</t>
  </si>
  <si>
    <t>187/5</t>
  </si>
  <si>
    <t>244/2</t>
  </si>
  <si>
    <t>Utolica</t>
  </si>
  <si>
    <t>1226/63</t>
  </si>
  <si>
    <t>1226/64</t>
  </si>
  <si>
    <t>vinograd</t>
  </si>
  <si>
    <t>voćnjak</t>
  </si>
  <si>
    <t>341/1</t>
  </si>
  <si>
    <t>341/2</t>
  </si>
  <si>
    <t>341/3</t>
  </si>
  <si>
    <t>341/4</t>
  </si>
  <si>
    <t>345/1</t>
  </si>
  <si>
    <t>345/2</t>
  </si>
  <si>
    <t>345/3</t>
  </si>
  <si>
    <t>345/5</t>
  </si>
  <si>
    <t>347/1</t>
  </si>
  <si>
    <t>347/2</t>
  </si>
  <si>
    <t>347/3</t>
  </si>
  <si>
    <t>348/1</t>
  </si>
  <si>
    <t>353/1</t>
  </si>
  <si>
    <t>353/2</t>
  </si>
  <si>
    <t>364/5</t>
  </si>
  <si>
    <t>371/3</t>
  </si>
  <si>
    <t>398/1</t>
  </si>
  <si>
    <t>398/2</t>
  </si>
  <si>
    <t>398/3</t>
  </si>
  <si>
    <t>399/3</t>
  </si>
  <si>
    <t>399/6</t>
  </si>
  <si>
    <t>401/3</t>
  </si>
  <si>
    <t>402/1</t>
  </si>
  <si>
    <t>402/2</t>
  </si>
  <si>
    <t>404/1</t>
  </si>
  <si>
    <t>404/2</t>
  </si>
  <si>
    <t>404/3</t>
  </si>
  <si>
    <t>431/3</t>
  </si>
  <si>
    <t>432/4</t>
  </si>
  <si>
    <t>432/5</t>
  </si>
  <si>
    <t>450/5</t>
  </si>
  <si>
    <t>450/8</t>
  </si>
  <si>
    <t>451/4</t>
  </si>
  <si>
    <t>453/2</t>
  </si>
  <si>
    <t>456/2</t>
  </si>
  <si>
    <t>459/4</t>
  </si>
  <si>
    <t>461/2</t>
  </si>
  <si>
    <t>463/2</t>
  </si>
  <si>
    <t>463/3</t>
  </si>
  <si>
    <t>478/10</t>
  </si>
  <si>
    <t>478/11</t>
  </si>
  <si>
    <t>478/12</t>
  </si>
  <si>
    <t>478/13</t>
  </si>
  <si>
    <t>478/62</t>
  </si>
  <si>
    <t>478/7</t>
  </si>
  <si>
    <t>478/8</t>
  </si>
  <si>
    <t>478/9</t>
  </si>
  <si>
    <t>481/2</t>
  </si>
  <si>
    <t>481/3</t>
  </si>
  <si>
    <t>483/109</t>
  </si>
  <si>
    <t>483/139</t>
  </si>
  <si>
    <t>483/145</t>
  </si>
  <si>
    <t>483/147</t>
  </si>
  <si>
    <t>483/155</t>
  </si>
  <si>
    <t>483/157</t>
  </si>
  <si>
    <t>483/158</t>
  </si>
  <si>
    <t>483/161</t>
  </si>
  <si>
    <t>483/219</t>
  </si>
  <si>
    <t>483/270</t>
  </si>
  <si>
    <t>483/30</t>
  </si>
  <si>
    <t>483/42</t>
  </si>
  <si>
    <t>483/43</t>
  </si>
  <si>
    <t>483/50</t>
  </si>
  <si>
    <t>483/51</t>
  </si>
  <si>
    <t>483/7</t>
  </si>
  <si>
    <t>484/12</t>
  </si>
  <si>
    <t>484/15</t>
  </si>
  <si>
    <t>484/16</t>
  </si>
  <si>
    <t>484/18</t>
  </si>
  <si>
    <t>484/49</t>
  </si>
  <si>
    <t>484/6</t>
  </si>
  <si>
    <t>484/65</t>
  </si>
  <si>
    <t>486/20</t>
  </si>
  <si>
    <t>486/31</t>
  </si>
  <si>
    <t>486/32</t>
  </si>
  <si>
    <t>490/2</t>
  </si>
  <si>
    <t>618/4</t>
  </si>
  <si>
    <t>622/4</t>
  </si>
  <si>
    <t>634/5</t>
  </si>
  <si>
    <t>634/6</t>
  </si>
  <si>
    <t>635/2</t>
  </si>
  <si>
    <t>636/3</t>
  </si>
  <si>
    <t>641/2</t>
  </si>
  <si>
    <t>649/1</t>
  </si>
  <si>
    <t>649/2</t>
  </si>
  <si>
    <t>651/3</t>
  </si>
  <si>
    <t>652/5</t>
  </si>
  <si>
    <t>652/6</t>
  </si>
  <si>
    <t>655/10</t>
  </si>
  <si>
    <t>655/19</t>
  </si>
  <si>
    <t>655/28</t>
  </si>
  <si>
    <t>680/2</t>
  </si>
  <si>
    <t>706/17</t>
  </si>
  <si>
    <t>709/5</t>
  </si>
  <si>
    <t>710/2</t>
  </si>
  <si>
    <t>738/4</t>
  </si>
  <si>
    <t>781/5</t>
  </si>
  <si>
    <t>860/1</t>
  </si>
  <si>
    <t>3 </t>
  </si>
  <si>
    <t>423/1</t>
  </si>
  <si>
    <t>475 </t>
  </si>
  <si>
    <t>420/1</t>
  </si>
  <si>
    <t>1,3038 </t>
  </si>
  <si>
    <t>353/53 </t>
  </si>
  <si>
    <t>418/1</t>
  </si>
  <si>
    <t>1417/1</t>
  </si>
  <si>
    <t xml:space="preserve">pašnjak </t>
  </si>
  <si>
    <t>9/3</t>
  </si>
  <si>
    <t>21/1</t>
  </si>
  <si>
    <t>12/1</t>
  </si>
  <si>
    <t>1/36</t>
  </si>
  <si>
    <t>1/37</t>
  </si>
  <si>
    <t>1/43</t>
  </si>
  <si>
    <t>1/44</t>
  </si>
  <si>
    <t>164</t>
  </si>
  <si>
    <t>17/1</t>
  </si>
  <si>
    <t>17/2</t>
  </si>
  <si>
    <t>17/5</t>
  </si>
  <si>
    <t>26</t>
  </si>
  <si>
    <t>7/3</t>
  </si>
  <si>
    <t>7/2</t>
  </si>
  <si>
    <t>7/1</t>
  </si>
  <si>
    <t>630</t>
  </si>
  <si>
    <t>6/1</t>
  </si>
  <si>
    <t>538</t>
  </si>
  <si>
    <t xml:space="preserve">NAPOMENA </t>
  </si>
  <si>
    <t>DIJELOM JAVNO VODNO DOBRO</t>
  </si>
  <si>
    <t>POPLAVNO</t>
  </si>
  <si>
    <t>Na rok od 15/25 godine</t>
  </si>
  <si>
    <t xml:space="preserve">Sveukupna površina u natječaju ha </t>
  </si>
  <si>
    <t>Sveukupna početna zakupnina u natječaju u EUR</t>
  </si>
  <si>
    <r>
      <rPr>
        <sz val="14"/>
        <color theme="1"/>
        <rFont val="Calibri"/>
        <family val="2"/>
        <charset val="238"/>
        <scheme val="minor"/>
      </rPr>
      <t>PRILOG 1</t>
    </r>
    <r>
      <rPr>
        <sz val="11"/>
        <color theme="1"/>
        <rFont val="Calibri"/>
        <family val="2"/>
        <charset val="238"/>
        <scheme val="minor"/>
      </rPr>
      <t>.</t>
    </r>
  </si>
  <si>
    <t>obraslo</t>
  </si>
  <si>
    <t>Jedinična zakupnina (kn)</t>
  </si>
  <si>
    <t>Jedinična zakupnina (eur)</t>
  </si>
  <si>
    <t>Početna zakupnina (kn)</t>
  </si>
  <si>
    <t>Početna zakupnina (eur)</t>
  </si>
  <si>
    <t>Ukupna visina početene zakupnine (kn)</t>
  </si>
  <si>
    <t>Ukupna visina početne zakupnine (eur)</t>
  </si>
  <si>
    <t>10+12</t>
  </si>
  <si>
    <t>11+12</t>
  </si>
  <si>
    <t>Troškovi krčenja (eur)</t>
  </si>
  <si>
    <t>Troškovi krčenja (kn)</t>
  </si>
  <si>
    <t>Ukupno 79:</t>
  </si>
  <si>
    <t>Ukupno 88:</t>
  </si>
  <si>
    <t>Ukupno 89:</t>
  </si>
  <si>
    <t>7*9</t>
  </si>
  <si>
    <t>Sveukupna početna zakupnina u natječaju u KN</t>
  </si>
  <si>
    <t>Ukupno 125:</t>
  </si>
  <si>
    <t>Ukupno 137:</t>
  </si>
  <si>
    <t>Ukupno 145:</t>
  </si>
  <si>
    <t>Ukupno 148:</t>
  </si>
  <si>
    <t>Ukupno 155:</t>
  </si>
  <si>
    <t>Ukupno 157: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</si>
</sst>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2" fontId="0" fillId="0" borderId="0" xfId="0" applyNumberFormat="1"/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0" fontId="5" fillId="0" borderId="7" xfId="0" applyFont="1" applyBorder="1" applyAlignment="1">
      <alignment horizontal="left" vertical="center" wrapText="1"/>
    </xf>
    <xf numFmtId="164" fontId="0" fillId="0" borderId="0" xfId="0" applyNumberFormat="1"/>
    <xf numFmtId="164" fontId="1" fillId="0" borderId="7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8"/>
  <sheetViews>
    <sheetView tabSelected="1" topLeftCell="C61" zoomScale="90" zoomScaleNormal="90" workbookViewId="0">
      <selection activeCell="R69" sqref="R69"/>
    </sheetView>
  </sheetViews>
  <sheetFormatPr defaultRowHeight="15" x14ac:dyDescent="0.25"/>
  <cols>
    <col min="1" max="1" width="6.7109375" customWidth="1"/>
    <col min="2" max="2" width="12.140625" customWidth="1"/>
    <col min="3" max="3" width="10.7109375" customWidth="1"/>
    <col min="4" max="4" width="11.7109375" customWidth="1"/>
    <col min="5" max="5" width="12.85546875" customWidth="1"/>
    <col min="6" max="6" width="12.140625" customWidth="1"/>
    <col min="7" max="7" width="10.7109375" style="15" customWidth="1"/>
    <col min="8" max="9" width="10.7109375" style="2" customWidth="1"/>
    <col min="10" max="10" width="12.28515625" style="2" customWidth="1"/>
    <col min="11" max="11" width="11.7109375" style="2" customWidth="1"/>
    <col min="12" max="12" width="10.7109375" style="2" customWidth="1"/>
    <col min="13" max="14" width="10.7109375" customWidth="1"/>
    <col min="15" max="16" width="10.7109375" style="2" customWidth="1"/>
    <col min="17" max="17" width="21.7109375" customWidth="1"/>
  </cols>
  <sheetData>
    <row r="1" spans="1:18" ht="18.75" x14ac:dyDescent="0.3">
      <c r="A1" t="s">
        <v>167</v>
      </c>
    </row>
    <row r="2" spans="1:18" ht="15.75" thickBot="1" x14ac:dyDescent="0.3">
      <c r="A2" t="s">
        <v>164</v>
      </c>
    </row>
    <row r="3" spans="1:18" ht="93.75" customHeight="1" x14ac:dyDescent="0.25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47" t="s">
        <v>6</v>
      </c>
      <c r="H3" s="50" t="s">
        <v>169</v>
      </c>
      <c r="I3" s="50" t="s">
        <v>170</v>
      </c>
      <c r="J3" s="50" t="s">
        <v>171</v>
      </c>
      <c r="K3" s="50" t="s">
        <v>172</v>
      </c>
      <c r="L3" s="50" t="s">
        <v>7</v>
      </c>
      <c r="M3" s="53" t="s">
        <v>173</v>
      </c>
      <c r="N3" s="53" t="s">
        <v>174</v>
      </c>
      <c r="O3" s="50" t="s">
        <v>178</v>
      </c>
      <c r="P3" s="50" t="s">
        <v>177</v>
      </c>
      <c r="Q3" s="44" t="s">
        <v>161</v>
      </c>
    </row>
    <row r="4" spans="1:18" ht="16.5" customHeight="1" x14ac:dyDescent="0.25">
      <c r="A4" s="54"/>
      <c r="B4" s="54"/>
      <c r="C4" s="54"/>
      <c r="D4" s="54"/>
      <c r="E4" s="54"/>
      <c r="F4" s="54"/>
      <c r="G4" s="48"/>
      <c r="H4" s="51"/>
      <c r="I4" s="51"/>
      <c r="J4" s="51"/>
      <c r="K4" s="51"/>
      <c r="L4" s="51"/>
      <c r="M4" s="54"/>
      <c r="N4" s="54"/>
      <c r="O4" s="51"/>
      <c r="P4" s="51"/>
      <c r="Q4" s="45"/>
    </row>
    <row r="5" spans="1:18" ht="16.5" customHeight="1" thickBot="1" x14ac:dyDescent="0.3">
      <c r="A5" s="55"/>
      <c r="B5" s="55"/>
      <c r="C5" s="55"/>
      <c r="D5" s="55"/>
      <c r="E5" s="55"/>
      <c r="F5" s="55"/>
      <c r="G5" s="49"/>
      <c r="H5" s="52"/>
      <c r="I5" s="52"/>
      <c r="J5" s="52"/>
      <c r="K5" s="52"/>
      <c r="L5" s="52"/>
      <c r="M5" s="55"/>
      <c r="N5" s="55"/>
      <c r="O5" s="52"/>
      <c r="P5" s="52"/>
      <c r="Q5" s="46"/>
      <c r="R5" s="2"/>
    </row>
    <row r="6" spans="1:18" ht="16.5" customHeight="1" thickBot="1" x14ac:dyDescent="0.3">
      <c r="A6" s="20">
        <v>1</v>
      </c>
      <c r="B6" s="21">
        <v>2</v>
      </c>
      <c r="C6" s="22">
        <v>3</v>
      </c>
      <c r="D6" s="23">
        <v>4</v>
      </c>
      <c r="E6" s="23">
        <v>5</v>
      </c>
      <c r="F6" s="23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1">
        <v>15</v>
      </c>
      <c r="P6" s="41">
        <v>16</v>
      </c>
      <c r="Q6" s="24"/>
    </row>
    <row r="7" spans="1:18" ht="24.95" customHeight="1" thickBot="1" x14ac:dyDescent="0.3">
      <c r="A7" s="25"/>
      <c r="B7" s="26"/>
      <c r="C7" s="26"/>
      <c r="D7" s="27"/>
      <c r="E7" s="27"/>
      <c r="F7" s="28"/>
      <c r="G7" s="29"/>
      <c r="H7" s="30"/>
      <c r="I7" s="30"/>
      <c r="J7" s="30" t="s">
        <v>8</v>
      </c>
      <c r="K7" s="30" t="s">
        <v>182</v>
      </c>
      <c r="L7" s="30"/>
      <c r="M7" s="27" t="s">
        <v>175</v>
      </c>
      <c r="N7" s="21" t="s">
        <v>176</v>
      </c>
      <c r="O7" s="31"/>
      <c r="P7" s="31"/>
      <c r="Q7" s="24"/>
    </row>
    <row r="8" spans="1:18" ht="24.95" customHeight="1" thickTop="1" thickBot="1" x14ac:dyDescent="0.3">
      <c r="A8" s="3" t="s">
        <v>9</v>
      </c>
      <c r="B8" s="38" t="s">
        <v>14</v>
      </c>
      <c r="C8" s="4"/>
      <c r="D8" s="9" t="s">
        <v>10</v>
      </c>
      <c r="E8" s="5" t="s">
        <v>11</v>
      </c>
      <c r="F8" s="5" t="s">
        <v>168</v>
      </c>
      <c r="G8" s="16" t="s">
        <v>12</v>
      </c>
      <c r="H8" s="37">
        <v>117.99</v>
      </c>
      <c r="I8" s="37">
        <f>H8/7.5345</f>
        <v>15.659964164841726</v>
      </c>
      <c r="J8" s="37">
        <f>0.369*117.99</f>
        <v>43.538309999999996</v>
      </c>
      <c r="K8" s="37">
        <f>0.369*15.66</f>
        <v>5.7785399999999996</v>
      </c>
      <c r="L8" s="37">
        <v>0</v>
      </c>
      <c r="M8" s="36">
        <f>J8+L8</f>
        <v>43.538309999999996</v>
      </c>
      <c r="N8" s="36">
        <f>K8+L8</f>
        <v>5.7785399999999996</v>
      </c>
      <c r="O8" s="32">
        <v>116.82</v>
      </c>
      <c r="P8" s="32">
        <f>O8/7.5345</f>
        <v>15.504678478996613</v>
      </c>
      <c r="Q8" s="11" t="s">
        <v>162</v>
      </c>
    </row>
    <row r="9" spans="1:18" ht="24.95" customHeight="1" thickBot="1" x14ac:dyDescent="0.3">
      <c r="A9" s="3">
        <v>2</v>
      </c>
      <c r="B9" s="38" t="s">
        <v>13</v>
      </c>
      <c r="C9" s="4"/>
      <c r="D9" s="9" t="s">
        <v>139</v>
      </c>
      <c r="E9" s="5" t="s">
        <v>11</v>
      </c>
      <c r="F9" s="5" t="s">
        <v>168</v>
      </c>
      <c r="G9" s="16" t="s">
        <v>138</v>
      </c>
      <c r="H9" s="37">
        <v>117.99</v>
      </c>
      <c r="I9" s="37">
        <f>H9/7.5345</f>
        <v>15.659964164841726</v>
      </c>
      <c r="J9" s="37">
        <f>1.3038*117.99</f>
        <v>153.835362</v>
      </c>
      <c r="K9" s="37">
        <f>1.3038*15.66</f>
        <v>20.417508000000002</v>
      </c>
      <c r="L9" s="37">
        <v>0</v>
      </c>
      <c r="M9" s="36">
        <f t="shared" ref="M9:M72" si="0">J9+L9</f>
        <v>153.835362</v>
      </c>
      <c r="N9" s="36">
        <f t="shared" ref="N9:N72" si="1">K9+L9</f>
        <v>20.417508000000002</v>
      </c>
      <c r="O9" s="32">
        <v>73.88</v>
      </c>
      <c r="P9" s="32">
        <f t="shared" ref="P9:P72" si="2">O9/7.5345</f>
        <v>9.8055610856725721</v>
      </c>
      <c r="Q9" s="11" t="s">
        <v>162</v>
      </c>
    </row>
    <row r="10" spans="1:18" ht="24.95" customHeight="1" thickBot="1" x14ac:dyDescent="0.3">
      <c r="A10" s="3" t="s">
        <v>134</v>
      </c>
      <c r="B10" s="38" t="s">
        <v>13</v>
      </c>
      <c r="C10" s="4"/>
      <c r="D10" s="9" t="s">
        <v>136</v>
      </c>
      <c r="E10" s="5" t="s">
        <v>11</v>
      </c>
      <c r="F10" s="5" t="s">
        <v>17</v>
      </c>
      <c r="G10" s="16">
        <v>3.9199999999999999E-2</v>
      </c>
      <c r="H10" s="37">
        <v>117.99</v>
      </c>
      <c r="I10" s="37">
        <f t="shared" ref="I10:I73" si="3">H10/7.5345</f>
        <v>15.659964164841726</v>
      </c>
      <c r="J10" s="37">
        <f>G10*H10</f>
        <v>4.6252079999999998</v>
      </c>
      <c r="K10" s="37">
        <f t="shared" ref="K10:K72" si="4">G10*I10</f>
        <v>0.61387059526179566</v>
      </c>
      <c r="L10" s="37">
        <v>0</v>
      </c>
      <c r="M10" s="36">
        <f t="shared" si="0"/>
        <v>4.6252079999999998</v>
      </c>
      <c r="N10" s="36">
        <f t="shared" si="1"/>
        <v>0.61387059526179566</v>
      </c>
      <c r="O10" s="32">
        <v>0</v>
      </c>
      <c r="P10" s="32">
        <f t="shared" si="2"/>
        <v>0</v>
      </c>
      <c r="Q10" s="11"/>
    </row>
    <row r="11" spans="1:18" ht="24.95" customHeight="1" thickBot="1" x14ac:dyDescent="0.3">
      <c r="A11" s="3">
        <v>4</v>
      </c>
      <c r="B11" s="38" t="s">
        <v>14</v>
      </c>
      <c r="C11" s="4"/>
      <c r="D11" s="9">
        <v>474</v>
      </c>
      <c r="E11" s="5" t="s">
        <v>17</v>
      </c>
      <c r="F11" s="5" t="s">
        <v>168</v>
      </c>
      <c r="G11" s="16">
        <v>8.1600000000000006E-2</v>
      </c>
      <c r="H11" s="37">
        <v>117.99</v>
      </c>
      <c r="I11" s="37">
        <f t="shared" si="3"/>
        <v>15.659964164841726</v>
      </c>
      <c r="J11" s="37">
        <f t="shared" ref="J11:J74" si="5">G11*H11</f>
        <v>9.6279839999999997</v>
      </c>
      <c r="K11" s="37">
        <f t="shared" si="4"/>
        <v>1.2778530758510849</v>
      </c>
      <c r="L11" s="37">
        <v>0</v>
      </c>
      <c r="M11" s="36">
        <f t="shared" si="0"/>
        <v>9.6279839999999997</v>
      </c>
      <c r="N11" s="36">
        <f t="shared" si="1"/>
        <v>1.2778530758510849</v>
      </c>
      <c r="O11" s="32">
        <v>12</v>
      </c>
      <c r="P11" s="32">
        <f t="shared" si="2"/>
        <v>1.5926737009755125</v>
      </c>
      <c r="Q11" s="11"/>
    </row>
    <row r="12" spans="1:18" ht="24.95" customHeight="1" thickBot="1" x14ac:dyDescent="0.3">
      <c r="A12" s="3">
        <v>5</v>
      </c>
      <c r="B12" s="38" t="s">
        <v>14</v>
      </c>
      <c r="C12" s="4"/>
      <c r="D12" s="9" t="s">
        <v>135</v>
      </c>
      <c r="E12" s="5" t="s">
        <v>17</v>
      </c>
      <c r="F12" s="5" t="s">
        <v>168</v>
      </c>
      <c r="G12" s="16">
        <v>4.8599999999999997E-2</v>
      </c>
      <c r="H12" s="37">
        <v>117.99</v>
      </c>
      <c r="I12" s="37">
        <f t="shared" si="3"/>
        <v>15.659964164841726</v>
      </c>
      <c r="J12" s="37">
        <f t="shared" si="5"/>
        <v>5.7343139999999995</v>
      </c>
      <c r="K12" s="37">
        <f t="shared" si="4"/>
        <v>0.76107425841130782</v>
      </c>
      <c r="L12" s="37">
        <v>0</v>
      </c>
      <c r="M12" s="36">
        <f t="shared" si="0"/>
        <v>5.7343139999999995</v>
      </c>
      <c r="N12" s="36">
        <f t="shared" si="1"/>
        <v>0.76107425841130782</v>
      </c>
      <c r="O12" s="32">
        <v>24</v>
      </c>
      <c r="P12" s="32">
        <f t="shared" si="2"/>
        <v>3.1853474019510251</v>
      </c>
      <c r="Q12" s="11"/>
    </row>
    <row r="13" spans="1:18" ht="24.95" customHeight="1" thickBot="1" x14ac:dyDescent="0.3">
      <c r="A13" s="3">
        <v>6</v>
      </c>
      <c r="B13" s="38" t="s">
        <v>14</v>
      </c>
      <c r="C13" s="4"/>
      <c r="D13" s="9" t="s">
        <v>137</v>
      </c>
      <c r="E13" s="5" t="s">
        <v>17</v>
      </c>
      <c r="F13" s="5" t="s">
        <v>17</v>
      </c>
      <c r="G13" s="16">
        <v>7.7700000000000005E-2</v>
      </c>
      <c r="H13" s="37">
        <v>117.99</v>
      </c>
      <c r="I13" s="37">
        <f t="shared" si="3"/>
        <v>15.659964164841726</v>
      </c>
      <c r="J13" s="37">
        <f t="shared" si="5"/>
        <v>9.1678230000000003</v>
      </c>
      <c r="K13" s="37">
        <f t="shared" si="4"/>
        <v>1.2167792156082022</v>
      </c>
      <c r="L13" s="37">
        <v>0</v>
      </c>
      <c r="M13" s="36">
        <f t="shared" si="0"/>
        <v>9.1678230000000003</v>
      </c>
      <c r="N13" s="36">
        <f t="shared" si="1"/>
        <v>1.2167792156082022</v>
      </c>
      <c r="O13" s="32">
        <v>0</v>
      </c>
      <c r="P13" s="32">
        <f t="shared" si="2"/>
        <v>0</v>
      </c>
      <c r="Q13" s="11"/>
    </row>
    <row r="14" spans="1:18" ht="24.95" customHeight="1" thickBot="1" x14ac:dyDescent="0.3">
      <c r="A14" s="3">
        <v>7</v>
      </c>
      <c r="B14" s="38" t="s">
        <v>14</v>
      </c>
      <c r="C14" s="4"/>
      <c r="D14" s="9">
        <v>419</v>
      </c>
      <c r="E14" s="5" t="s">
        <v>17</v>
      </c>
      <c r="F14" s="5" t="s">
        <v>168</v>
      </c>
      <c r="G14" s="16">
        <v>0.67759999999999998</v>
      </c>
      <c r="H14" s="37">
        <v>117.99</v>
      </c>
      <c r="I14" s="37">
        <f t="shared" si="3"/>
        <v>15.659964164841726</v>
      </c>
      <c r="J14" s="37">
        <f t="shared" si="5"/>
        <v>79.950023999999999</v>
      </c>
      <c r="K14" s="37">
        <f t="shared" si="4"/>
        <v>10.611191718096753</v>
      </c>
      <c r="L14" s="37">
        <v>0</v>
      </c>
      <c r="M14" s="36">
        <f t="shared" si="0"/>
        <v>79.950023999999999</v>
      </c>
      <c r="N14" s="36">
        <f t="shared" si="1"/>
        <v>10.611191718096753</v>
      </c>
      <c r="O14" s="32">
        <v>429.5</v>
      </c>
      <c r="P14" s="32">
        <f t="shared" si="2"/>
        <v>57.004446214081888</v>
      </c>
      <c r="Q14" s="11"/>
    </row>
    <row r="15" spans="1:18" ht="24.95" customHeight="1" thickBot="1" x14ac:dyDescent="0.3">
      <c r="A15" s="3">
        <v>8</v>
      </c>
      <c r="B15" s="38" t="s">
        <v>14</v>
      </c>
      <c r="C15" s="4"/>
      <c r="D15" s="9" t="s">
        <v>140</v>
      </c>
      <c r="E15" s="5" t="s">
        <v>142</v>
      </c>
      <c r="F15" s="5" t="s">
        <v>17</v>
      </c>
      <c r="G15" s="16">
        <v>2.0500000000000001E-2</v>
      </c>
      <c r="H15" s="37">
        <v>117.99</v>
      </c>
      <c r="I15" s="37">
        <f t="shared" si="3"/>
        <v>15.659964164841726</v>
      </c>
      <c r="J15" s="37">
        <f t="shared" si="5"/>
        <v>2.4187949999999998</v>
      </c>
      <c r="K15" s="37">
        <f t="shared" si="4"/>
        <v>0.32102926537925541</v>
      </c>
      <c r="L15" s="37">
        <v>0</v>
      </c>
      <c r="M15" s="36">
        <f t="shared" si="0"/>
        <v>2.4187949999999998</v>
      </c>
      <c r="N15" s="36">
        <f t="shared" si="1"/>
        <v>0.32102926537925541</v>
      </c>
      <c r="O15" s="32">
        <v>0</v>
      </c>
      <c r="P15" s="32">
        <f t="shared" si="2"/>
        <v>0</v>
      </c>
      <c r="Q15" s="11"/>
    </row>
    <row r="16" spans="1:18" ht="24.95" customHeight="1" thickBot="1" x14ac:dyDescent="0.3">
      <c r="A16" s="3">
        <v>9</v>
      </c>
      <c r="B16" s="38" t="s">
        <v>14</v>
      </c>
      <c r="C16" s="4"/>
      <c r="D16" s="9">
        <v>417</v>
      </c>
      <c r="E16" s="5" t="s">
        <v>17</v>
      </c>
      <c r="F16" s="5" t="s">
        <v>168</v>
      </c>
      <c r="G16" s="16">
        <v>9.6699999999999994E-2</v>
      </c>
      <c r="H16" s="37">
        <v>117.99</v>
      </c>
      <c r="I16" s="37">
        <f t="shared" si="3"/>
        <v>15.659964164841726</v>
      </c>
      <c r="J16" s="37">
        <f t="shared" si="5"/>
        <v>11.409632999999999</v>
      </c>
      <c r="K16" s="37">
        <f t="shared" si="4"/>
        <v>1.5143185347401948</v>
      </c>
      <c r="L16" s="37">
        <v>0</v>
      </c>
      <c r="M16" s="36">
        <f t="shared" si="0"/>
        <v>11.409632999999999</v>
      </c>
      <c r="N16" s="36">
        <f t="shared" si="1"/>
        <v>1.5143185347401948</v>
      </c>
      <c r="O16" s="32">
        <v>61.84</v>
      </c>
      <c r="P16" s="32">
        <f t="shared" si="2"/>
        <v>8.2075784723604759</v>
      </c>
      <c r="Q16" s="11"/>
    </row>
    <row r="17" spans="1:17" ht="24.95" customHeight="1" thickBot="1" x14ac:dyDescent="0.3">
      <c r="A17" s="3">
        <v>10</v>
      </c>
      <c r="B17" s="38" t="s">
        <v>14</v>
      </c>
      <c r="C17" s="4"/>
      <c r="D17" s="9">
        <v>416</v>
      </c>
      <c r="E17" s="5" t="s">
        <v>17</v>
      </c>
      <c r="F17" s="5" t="s">
        <v>17</v>
      </c>
      <c r="G17" s="16">
        <v>3.85E-2</v>
      </c>
      <c r="H17" s="37">
        <v>117.99</v>
      </c>
      <c r="I17" s="37">
        <f t="shared" si="3"/>
        <v>15.659964164841726</v>
      </c>
      <c r="J17" s="37">
        <f t="shared" si="5"/>
        <v>4.5426149999999996</v>
      </c>
      <c r="K17" s="37">
        <f t="shared" si="4"/>
        <v>0.60290862034640647</v>
      </c>
      <c r="L17" s="37">
        <v>0</v>
      </c>
      <c r="M17" s="36">
        <f t="shared" si="0"/>
        <v>4.5426149999999996</v>
      </c>
      <c r="N17" s="36">
        <f t="shared" si="1"/>
        <v>0.60290862034640647</v>
      </c>
      <c r="O17" s="32">
        <v>0</v>
      </c>
      <c r="P17" s="32">
        <f t="shared" si="2"/>
        <v>0</v>
      </c>
      <c r="Q17" s="11"/>
    </row>
    <row r="18" spans="1:17" ht="24.95" customHeight="1" thickBot="1" x14ac:dyDescent="0.3">
      <c r="A18" s="3">
        <v>11</v>
      </c>
      <c r="B18" s="38" t="s">
        <v>14</v>
      </c>
      <c r="C18" s="4"/>
      <c r="D18" s="9">
        <v>415</v>
      </c>
      <c r="E18" s="5" t="s">
        <v>17</v>
      </c>
      <c r="F18" s="5" t="s">
        <v>17</v>
      </c>
      <c r="G18" s="16">
        <v>0.12590000000000001</v>
      </c>
      <c r="H18" s="37">
        <v>117.99</v>
      </c>
      <c r="I18" s="37">
        <f t="shared" si="3"/>
        <v>15.659964164841726</v>
      </c>
      <c r="J18" s="37">
        <f t="shared" si="5"/>
        <v>14.854941</v>
      </c>
      <c r="K18" s="37">
        <f t="shared" si="4"/>
        <v>1.9715894883535736</v>
      </c>
      <c r="L18" s="37">
        <v>0</v>
      </c>
      <c r="M18" s="36">
        <f t="shared" si="0"/>
        <v>14.854941</v>
      </c>
      <c r="N18" s="36">
        <f t="shared" si="1"/>
        <v>1.9715894883535736</v>
      </c>
      <c r="O18" s="32">
        <v>0</v>
      </c>
      <c r="P18" s="32">
        <f t="shared" si="2"/>
        <v>0</v>
      </c>
      <c r="Q18" s="11"/>
    </row>
    <row r="19" spans="1:17" ht="24.95" customHeight="1" thickBot="1" x14ac:dyDescent="0.3">
      <c r="A19" s="3">
        <v>12</v>
      </c>
      <c r="B19" s="38" t="s">
        <v>14</v>
      </c>
      <c r="C19" s="4"/>
      <c r="D19" s="9">
        <v>411</v>
      </c>
      <c r="E19" s="5" t="s">
        <v>17</v>
      </c>
      <c r="F19" s="5" t="s">
        <v>17</v>
      </c>
      <c r="G19" s="16">
        <v>0.1036</v>
      </c>
      <c r="H19" s="37">
        <v>117.99</v>
      </c>
      <c r="I19" s="37">
        <f t="shared" si="3"/>
        <v>15.659964164841726</v>
      </c>
      <c r="J19" s="37">
        <f t="shared" si="5"/>
        <v>12.223763999999999</v>
      </c>
      <c r="K19" s="37">
        <f t="shared" si="4"/>
        <v>1.6223722874776028</v>
      </c>
      <c r="L19" s="37">
        <v>0</v>
      </c>
      <c r="M19" s="36">
        <f t="shared" si="0"/>
        <v>12.223763999999999</v>
      </c>
      <c r="N19" s="36">
        <f t="shared" si="1"/>
        <v>1.6223722874776028</v>
      </c>
      <c r="O19" s="32">
        <v>0</v>
      </c>
      <c r="P19" s="32">
        <f t="shared" si="2"/>
        <v>0</v>
      </c>
      <c r="Q19" s="11"/>
    </row>
    <row r="20" spans="1:17" ht="24.95" customHeight="1" thickBot="1" x14ac:dyDescent="0.3">
      <c r="A20" s="3">
        <v>13</v>
      </c>
      <c r="B20" s="38" t="s">
        <v>14</v>
      </c>
      <c r="C20" s="4"/>
      <c r="D20" s="9">
        <v>407</v>
      </c>
      <c r="E20" s="5" t="s">
        <v>17</v>
      </c>
      <c r="F20" s="5" t="s">
        <v>17</v>
      </c>
      <c r="G20" s="16">
        <v>4.1700000000000001E-2</v>
      </c>
      <c r="H20" s="37">
        <v>117.99</v>
      </c>
      <c r="I20" s="37">
        <f t="shared" si="3"/>
        <v>15.659964164841726</v>
      </c>
      <c r="J20" s="37">
        <f t="shared" si="5"/>
        <v>4.9201829999999998</v>
      </c>
      <c r="K20" s="37">
        <f t="shared" si="4"/>
        <v>0.65302050567390002</v>
      </c>
      <c r="L20" s="37">
        <v>0</v>
      </c>
      <c r="M20" s="36">
        <f t="shared" si="0"/>
        <v>4.9201829999999998</v>
      </c>
      <c r="N20" s="36">
        <f t="shared" si="1"/>
        <v>0.65302050567390002</v>
      </c>
      <c r="O20" s="32">
        <v>0</v>
      </c>
      <c r="P20" s="32">
        <f t="shared" si="2"/>
        <v>0</v>
      </c>
      <c r="Q20" s="11"/>
    </row>
    <row r="21" spans="1:17" ht="24.95" customHeight="1" thickBot="1" x14ac:dyDescent="0.3">
      <c r="A21" s="3">
        <v>14</v>
      </c>
      <c r="B21" s="38" t="s">
        <v>14</v>
      </c>
      <c r="C21" s="4"/>
      <c r="D21" s="9">
        <v>406</v>
      </c>
      <c r="E21" s="5" t="s">
        <v>17</v>
      </c>
      <c r="F21" s="5" t="s">
        <v>17</v>
      </c>
      <c r="G21" s="16">
        <v>4.9599999999999998E-2</v>
      </c>
      <c r="H21" s="37">
        <v>117.99</v>
      </c>
      <c r="I21" s="37">
        <f t="shared" si="3"/>
        <v>15.659964164841726</v>
      </c>
      <c r="J21" s="37">
        <f t="shared" si="5"/>
        <v>5.8523039999999993</v>
      </c>
      <c r="K21" s="37">
        <f t="shared" si="4"/>
        <v>0.77673422257614966</v>
      </c>
      <c r="L21" s="37">
        <v>0</v>
      </c>
      <c r="M21" s="36">
        <f t="shared" si="0"/>
        <v>5.8523039999999993</v>
      </c>
      <c r="N21" s="36">
        <f t="shared" si="1"/>
        <v>0.77673422257614966</v>
      </c>
      <c r="O21" s="32">
        <v>0</v>
      </c>
      <c r="P21" s="32">
        <f t="shared" si="2"/>
        <v>0</v>
      </c>
      <c r="Q21" s="11" t="s">
        <v>162</v>
      </c>
    </row>
    <row r="22" spans="1:17" ht="24.95" customHeight="1" thickBot="1" x14ac:dyDescent="0.3">
      <c r="A22" s="6">
        <v>17</v>
      </c>
      <c r="B22" s="39" t="s">
        <v>15</v>
      </c>
      <c r="C22" s="7"/>
      <c r="D22" s="10" t="s">
        <v>143</v>
      </c>
      <c r="E22" s="7" t="s">
        <v>16</v>
      </c>
      <c r="F22" s="7" t="s">
        <v>17</v>
      </c>
      <c r="G22" s="17">
        <v>3.0599999999999999E-2</v>
      </c>
      <c r="H22" s="37">
        <v>117.99</v>
      </c>
      <c r="I22" s="37">
        <f t="shared" si="3"/>
        <v>15.659964164841726</v>
      </c>
      <c r="J22" s="37">
        <f t="shared" si="5"/>
        <v>3.6104939999999996</v>
      </c>
      <c r="K22" s="37">
        <f t="shared" si="4"/>
        <v>0.47919490344415683</v>
      </c>
      <c r="L22" s="37">
        <v>0</v>
      </c>
      <c r="M22" s="36">
        <f t="shared" si="0"/>
        <v>3.6104939999999996</v>
      </c>
      <c r="N22" s="36">
        <f t="shared" si="1"/>
        <v>0.47919490344415683</v>
      </c>
      <c r="O22" s="33">
        <v>0</v>
      </c>
      <c r="P22" s="32">
        <f t="shared" si="2"/>
        <v>0</v>
      </c>
      <c r="Q22" s="11" t="s">
        <v>162</v>
      </c>
    </row>
    <row r="23" spans="1:17" ht="24.95" customHeight="1" thickBot="1" x14ac:dyDescent="0.3">
      <c r="A23" s="8">
        <v>18</v>
      </c>
      <c r="B23" s="38" t="s">
        <v>15</v>
      </c>
      <c r="C23" s="5"/>
      <c r="D23" s="9" t="s">
        <v>144</v>
      </c>
      <c r="E23" s="5" t="s">
        <v>17</v>
      </c>
      <c r="F23" s="5" t="s">
        <v>17</v>
      </c>
      <c r="G23" s="16">
        <v>0.218</v>
      </c>
      <c r="H23" s="37">
        <v>117.84</v>
      </c>
      <c r="I23" s="37">
        <f t="shared" si="3"/>
        <v>15.640055743579534</v>
      </c>
      <c r="J23" s="37">
        <f t="shared" si="5"/>
        <v>25.689119999999999</v>
      </c>
      <c r="K23" s="37">
        <f t="shared" si="4"/>
        <v>3.4095321521003386</v>
      </c>
      <c r="L23" s="37">
        <v>0</v>
      </c>
      <c r="M23" s="36">
        <f t="shared" si="0"/>
        <v>25.689119999999999</v>
      </c>
      <c r="N23" s="36">
        <f t="shared" si="1"/>
        <v>3.4095321521003386</v>
      </c>
      <c r="O23" s="33">
        <v>0</v>
      </c>
      <c r="P23" s="32">
        <f t="shared" si="2"/>
        <v>0</v>
      </c>
      <c r="Q23" s="11" t="s">
        <v>162</v>
      </c>
    </row>
    <row r="24" spans="1:17" ht="24.95" customHeight="1" thickBot="1" x14ac:dyDescent="0.3">
      <c r="A24" s="8">
        <v>19</v>
      </c>
      <c r="B24" s="38" t="s">
        <v>18</v>
      </c>
      <c r="C24" s="5"/>
      <c r="D24" s="9" t="s">
        <v>141</v>
      </c>
      <c r="E24" s="5" t="s">
        <v>17</v>
      </c>
      <c r="F24" s="5" t="s">
        <v>17</v>
      </c>
      <c r="G24" s="16">
        <v>0.54200000000000004</v>
      </c>
      <c r="H24" s="37">
        <v>117.87</v>
      </c>
      <c r="I24" s="37">
        <f t="shared" si="3"/>
        <v>15.644037427831973</v>
      </c>
      <c r="J24" s="37">
        <f t="shared" si="5"/>
        <v>63.885540000000006</v>
      </c>
      <c r="K24" s="37">
        <f t="shared" si="4"/>
        <v>8.4790682858849298</v>
      </c>
      <c r="L24" s="37">
        <v>0</v>
      </c>
      <c r="M24" s="36">
        <f t="shared" si="0"/>
        <v>63.885540000000006</v>
      </c>
      <c r="N24" s="36">
        <f t="shared" si="1"/>
        <v>8.4790682858849298</v>
      </c>
      <c r="O24" s="33">
        <v>0</v>
      </c>
      <c r="P24" s="32">
        <f t="shared" si="2"/>
        <v>0</v>
      </c>
      <c r="Q24" s="11" t="s">
        <v>162</v>
      </c>
    </row>
    <row r="25" spans="1:17" ht="24.95" customHeight="1" thickBot="1" x14ac:dyDescent="0.3">
      <c r="A25" s="8">
        <v>20</v>
      </c>
      <c r="B25" s="38" t="s">
        <v>18</v>
      </c>
      <c r="C25" s="5"/>
      <c r="D25" s="9">
        <v>1920</v>
      </c>
      <c r="E25" s="5" t="s">
        <v>19</v>
      </c>
      <c r="F25" s="5" t="s">
        <v>19</v>
      </c>
      <c r="G25" s="16">
        <v>8.4000000000000005E-2</v>
      </c>
      <c r="H25" s="37">
        <v>117.45</v>
      </c>
      <c r="I25" s="37">
        <f t="shared" si="3"/>
        <v>15.58829384829783</v>
      </c>
      <c r="J25" s="37">
        <f t="shared" si="5"/>
        <v>9.8658000000000001</v>
      </c>
      <c r="K25" s="37">
        <f t="shared" si="4"/>
        <v>1.3094166832570178</v>
      </c>
      <c r="L25" s="37">
        <v>0</v>
      </c>
      <c r="M25" s="36">
        <f t="shared" si="0"/>
        <v>9.8658000000000001</v>
      </c>
      <c r="N25" s="36">
        <f t="shared" si="1"/>
        <v>1.3094166832570178</v>
      </c>
      <c r="O25" s="33">
        <v>0</v>
      </c>
      <c r="P25" s="32">
        <f t="shared" si="2"/>
        <v>0</v>
      </c>
      <c r="Q25" s="11" t="s">
        <v>162</v>
      </c>
    </row>
    <row r="26" spans="1:17" ht="24.95" customHeight="1" thickBot="1" x14ac:dyDescent="0.3">
      <c r="A26" s="8">
        <v>21</v>
      </c>
      <c r="B26" s="38" t="s">
        <v>18</v>
      </c>
      <c r="C26" s="5"/>
      <c r="D26" s="9">
        <v>2335</v>
      </c>
      <c r="E26" s="5" t="s">
        <v>16</v>
      </c>
      <c r="F26" s="5" t="s">
        <v>168</v>
      </c>
      <c r="G26" s="16">
        <v>0.33200000000000002</v>
      </c>
      <c r="H26" s="37">
        <v>240.95</v>
      </c>
      <c r="I26" s="37">
        <f>H26/7.5345</f>
        <v>31.979560687504144</v>
      </c>
      <c r="J26" s="37">
        <f t="shared" si="5"/>
        <v>79.995400000000004</v>
      </c>
      <c r="K26" s="37">
        <f t="shared" si="4"/>
        <v>10.617214148251376</v>
      </c>
      <c r="L26" s="37">
        <v>0</v>
      </c>
      <c r="M26" s="36">
        <f t="shared" si="0"/>
        <v>79.995400000000004</v>
      </c>
      <c r="N26" s="36">
        <f t="shared" si="1"/>
        <v>10.617214148251376</v>
      </c>
      <c r="O26" s="33">
        <v>232.4</v>
      </c>
      <c r="P26" s="32">
        <f t="shared" si="2"/>
        <v>30.844780675559093</v>
      </c>
      <c r="Q26" s="11"/>
    </row>
    <row r="27" spans="1:17" ht="24.95" customHeight="1" thickBot="1" x14ac:dyDescent="0.3">
      <c r="A27" s="8">
        <v>22</v>
      </c>
      <c r="B27" s="38" t="s">
        <v>18</v>
      </c>
      <c r="C27" s="5"/>
      <c r="D27" s="9">
        <v>2336</v>
      </c>
      <c r="E27" s="5" t="s">
        <v>16</v>
      </c>
      <c r="F27" s="5" t="s">
        <v>168</v>
      </c>
      <c r="G27" s="16">
        <v>8.3799999999999999E-2</v>
      </c>
      <c r="H27" s="37">
        <v>240.95</v>
      </c>
      <c r="I27" s="37">
        <f t="shared" si="3"/>
        <v>31.979560687504144</v>
      </c>
      <c r="J27" s="37">
        <f t="shared" si="5"/>
        <v>20.191609999999997</v>
      </c>
      <c r="K27" s="37">
        <f t="shared" si="4"/>
        <v>2.6798871856128472</v>
      </c>
      <c r="L27" s="37">
        <v>0</v>
      </c>
      <c r="M27" s="36">
        <f t="shared" si="0"/>
        <v>20.191609999999997</v>
      </c>
      <c r="N27" s="36">
        <f t="shared" si="1"/>
        <v>2.6798871856128472</v>
      </c>
      <c r="O27" s="33">
        <v>58.66</v>
      </c>
      <c r="P27" s="32">
        <f t="shared" si="2"/>
        <v>7.7855199416019634</v>
      </c>
      <c r="Q27" s="11"/>
    </row>
    <row r="28" spans="1:17" ht="24.95" customHeight="1" thickBot="1" x14ac:dyDescent="0.3">
      <c r="A28" s="8">
        <v>23</v>
      </c>
      <c r="B28" s="38" t="s">
        <v>18</v>
      </c>
      <c r="C28" s="5"/>
      <c r="D28" s="9">
        <v>2340</v>
      </c>
      <c r="E28" s="5" t="s">
        <v>16</v>
      </c>
      <c r="F28" s="5" t="s">
        <v>168</v>
      </c>
      <c r="G28" s="16">
        <v>0.25180000000000002</v>
      </c>
      <c r="H28" s="37">
        <v>240.95</v>
      </c>
      <c r="I28" s="37">
        <f t="shared" si="3"/>
        <v>31.979560687504144</v>
      </c>
      <c r="J28" s="37">
        <f t="shared" si="5"/>
        <v>60.671210000000002</v>
      </c>
      <c r="K28" s="37">
        <f t="shared" si="4"/>
        <v>8.0524533811135441</v>
      </c>
      <c r="L28" s="37">
        <v>0</v>
      </c>
      <c r="M28" s="36">
        <f t="shared" si="0"/>
        <v>60.671210000000002</v>
      </c>
      <c r="N28" s="36">
        <f t="shared" si="1"/>
        <v>8.0524533811135441</v>
      </c>
      <c r="O28" s="33">
        <v>176.26</v>
      </c>
      <c r="P28" s="32">
        <f t="shared" si="2"/>
        <v>23.393722211161986</v>
      </c>
      <c r="Q28" s="11"/>
    </row>
    <row r="29" spans="1:17" ht="24.95" customHeight="1" thickBot="1" x14ac:dyDescent="0.3">
      <c r="A29" s="8">
        <v>24</v>
      </c>
      <c r="B29" s="38" t="s">
        <v>18</v>
      </c>
      <c r="C29" s="5"/>
      <c r="D29" s="9">
        <v>2342</v>
      </c>
      <c r="E29" s="5" t="s">
        <v>16</v>
      </c>
      <c r="F29" s="5" t="s">
        <v>168</v>
      </c>
      <c r="G29" s="16">
        <v>8.9899999999999994E-2</v>
      </c>
      <c r="H29" s="37">
        <v>240.95</v>
      </c>
      <c r="I29" s="37">
        <f t="shared" si="3"/>
        <v>31.979560687504144</v>
      </c>
      <c r="J29" s="37">
        <f t="shared" si="5"/>
        <v>21.661404999999998</v>
      </c>
      <c r="K29" s="37">
        <f t="shared" si="4"/>
        <v>2.8749625058066224</v>
      </c>
      <c r="L29" s="37">
        <v>0</v>
      </c>
      <c r="M29" s="36">
        <f t="shared" si="0"/>
        <v>21.661404999999998</v>
      </c>
      <c r="N29" s="36">
        <f t="shared" si="1"/>
        <v>2.8749625058066224</v>
      </c>
      <c r="O29" s="33">
        <v>62.93</v>
      </c>
      <c r="P29" s="32">
        <f t="shared" si="2"/>
        <v>8.3522463335324169</v>
      </c>
      <c r="Q29" s="11"/>
    </row>
    <row r="30" spans="1:17" ht="24.95" customHeight="1" thickBot="1" x14ac:dyDescent="0.3">
      <c r="A30" s="8">
        <v>25</v>
      </c>
      <c r="B30" s="38" t="s">
        <v>18</v>
      </c>
      <c r="C30" s="5"/>
      <c r="D30" s="9">
        <v>2345</v>
      </c>
      <c r="E30" s="5" t="s">
        <v>16</v>
      </c>
      <c r="F30" s="5" t="s">
        <v>16</v>
      </c>
      <c r="G30" s="16">
        <v>0.22520000000000001</v>
      </c>
      <c r="H30" s="37">
        <v>240.95</v>
      </c>
      <c r="I30" s="37">
        <f t="shared" si="3"/>
        <v>31.979560687504144</v>
      </c>
      <c r="J30" s="37">
        <f t="shared" si="5"/>
        <v>54.261940000000003</v>
      </c>
      <c r="K30" s="37">
        <f t="shared" si="4"/>
        <v>7.2017970668259332</v>
      </c>
      <c r="L30" s="37">
        <v>0</v>
      </c>
      <c r="M30" s="36">
        <f t="shared" si="0"/>
        <v>54.261940000000003</v>
      </c>
      <c r="N30" s="36">
        <f t="shared" si="1"/>
        <v>7.2017970668259332</v>
      </c>
      <c r="O30" s="33">
        <v>0</v>
      </c>
      <c r="P30" s="32">
        <f t="shared" si="2"/>
        <v>0</v>
      </c>
      <c r="Q30" s="11"/>
    </row>
    <row r="31" spans="1:17" ht="24.95" customHeight="1" thickBot="1" x14ac:dyDescent="0.3">
      <c r="A31" s="8">
        <v>26</v>
      </c>
      <c r="B31" s="38" t="s">
        <v>18</v>
      </c>
      <c r="C31" s="5"/>
      <c r="D31" s="9">
        <v>2347</v>
      </c>
      <c r="E31" s="5" t="s">
        <v>16</v>
      </c>
      <c r="F31" s="5" t="s">
        <v>16</v>
      </c>
      <c r="G31" s="16">
        <v>2.1600000000000001E-2</v>
      </c>
      <c r="H31" s="37">
        <v>240.95</v>
      </c>
      <c r="I31" s="37">
        <f t="shared" si="3"/>
        <v>31.979560687504144</v>
      </c>
      <c r="J31" s="37">
        <f t="shared" si="5"/>
        <v>5.2045199999999996</v>
      </c>
      <c r="K31" s="37">
        <f t="shared" si="4"/>
        <v>0.69075851085008955</v>
      </c>
      <c r="L31" s="37">
        <v>0</v>
      </c>
      <c r="M31" s="36">
        <f t="shared" si="0"/>
        <v>5.2045199999999996</v>
      </c>
      <c r="N31" s="36">
        <f t="shared" si="1"/>
        <v>0.69075851085008955</v>
      </c>
      <c r="O31" s="33">
        <v>0</v>
      </c>
      <c r="P31" s="32">
        <f t="shared" si="2"/>
        <v>0</v>
      </c>
      <c r="Q31" s="11"/>
    </row>
    <row r="32" spans="1:17" ht="24.95" customHeight="1" thickBot="1" x14ac:dyDescent="0.3">
      <c r="A32" s="8">
        <v>27</v>
      </c>
      <c r="B32" s="38" t="s">
        <v>18</v>
      </c>
      <c r="C32" s="5"/>
      <c r="D32" s="9">
        <v>2348</v>
      </c>
      <c r="E32" s="5" t="s">
        <v>16</v>
      </c>
      <c r="F32" s="5" t="s">
        <v>16</v>
      </c>
      <c r="G32" s="16">
        <v>7.4099999999999999E-2</v>
      </c>
      <c r="H32" s="37">
        <v>240.95</v>
      </c>
      <c r="I32" s="37">
        <f t="shared" si="3"/>
        <v>31.979560687504144</v>
      </c>
      <c r="J32" s="37">
        <f t="shared" si="5"/>
        <v>17.854395</v>
      </c>
      <c r="K32" s="37">
        <f t="shared" si="4"/>
        <v>2.3696854469440569</v>
      </c>
      <c r="L32" s="37">
        <v>0</v>
      </c>
      <c r="M32" s="36">
        <f t="shared" si="0"/>
        <v>17.854395</v>
      </c>
      <c r="N32" s="36">
        <f t="shared" si="1"/>
        <v>2.3696854469440569</v>
      </c>
      <c r="O32" s="33">
        <v>0</v>
      </c>
      <c r="P32" s="32">
        <f t="shared" si="2"/>
        <v>0</v>
      </c>
      <c r="Q32" s="11"/>
    </row>
    <row r="33" spans="1:17" ht="24.95" customHeight="1" thickBot="1" x14ac:dyDescent="0.3">
      <c r="A33" s="8">
        <v>28</v>
      </c>
      <c r="B33" s="38" t="s">
        <v>18</v>
      </c>
      <c r="C33" s="5"/>
      <c r="D33" s="9">
        <v>2352</v>
      </c>
      <c r="E33" s="5" t="s">
        <v>16</v>
      </c>
      <c r="F33" s="5" t="s">
        <v>168</v>
      </c>
      <c r="G33" s="16">
        <v>9.2799999999999994E-2</v>
      </c>
      <c r="H33" s="37">
        <v>240.95</v>
      </c>
      <c r="I33" s="37">
        <f t="shared" si="3"/>
        <v>31.979560687504144</v>
      </c>
      <c r="J33" s="37">
        <f t="shared" si="5"/>
        <v>22.360159999999997</v>
      </c>
      <c r="K33" s="37">
        <f t="shared" si="4"/>
        <v>2.9677032318003844</v>
      </c>
      <c r="L33" s="37">
        <v>0</v>
      </c>
      <c r="M33" s="36">
        <f t="shared" si="0"/>
        <v>22.360159999999997</v>
      </c>
      <c r="N33" s="36">
        <f t="shared" si="1"/>
        <v>2.9677032318003844</v>
      </c>
      <c r="O33" s="33">
        <v>64.959999999999994</v>
      </c>
      <c r="P33" s="32">
        <f t="shared" si="2"/>
        <v>8.6216736346141065</v>
      </c>
      <c r="Q33" s="11"/>
    </row>
    <row r="34" spans="1:17" ht="24.95" customHeight="1" thickBot="1" x14ac:dyDescent="0.3">
      <c r="A34" s="8">
        <v>29</v>
      </c>
      <c r="B34" s="38" t="s">
        <v>18</v>
      </c>
      <c r="C34" s="5"/>
      <c r="D34" s="9">
        <v>2353</v>
      </c>
      <c r="E34" s="5" t="s">
        <v>16</v>
      </c>
      <c r="F34" s="5" t="s">
        <v>168</v>
      </c>
      <c r="G34" s="16">
        <v>0.26179999999999998</v>
      </c>
      <c r="H34" s="37">
        <v>240.95</v>
      </c>
      <c r="I34" s="37">
        <f t="shared" si="3"/>
        <v>31.979560687504144</v>
      </c>
      <c r="J34" s="37">
        <f t="shared" si="5"/>
        <v>63.080709999999989</v>
      </c>
      <c r="K34" s="37">
        <f t="shared" si="4"/>
        <v>8.3722489879885842</v>
      </c>
      <c r="L34" s="37">
        <v>0</v>
      </c>
      <c r="M34" s="36">
        <f t="shared" si="0"/>
        <v>63.080709999999989</v>
      </c>
      <c r="N34" s="36">
        <f t="shared" si="1"/>
        <v>8.3722489879885842</v>
      </c>
      <c r="O34" s="33">
        <v>183.26</v>
      </c>
      <c r="P34" s="32">
        <f t="shared" si="2"/>
        <v>24.322781870064368</v>
      </c>
      <c r="Q34" s="11"/>
    </row>
    <row r="35" spans="1:17" ht="24.95" customHeight="1" thickBot="1" x14ac:dyDescent="0.3">
      <c r="A35" s="8">
        <v>30</v>
      </c>
      <c r="B35" s="38" t="s">
        <v>18</v>
      </c>
      <c r="C35" s="5"/>
      <c r="D35" s="9">
        <v>2451</v>
      </c>
      <c r="E35" s="5" t="s">
        <v>16</v>
      </c>
      <c r="F35" s="5" t="s">
        <v>168</v>
      </c>
      <c r="G35" s="16">
        <v>0.18129999999999999</v>
      </c>
      <c r="H35" s="37">
        <v>240.95</v>
      </c>
      <c r="I35" s="37">
        <f t="shared" si="3"/>
        <v>31.979560687504144</v>
      </c>
      <c r="J35" s="37">
        <f t="shared" si="5"/>
        <v>43.684234999999994</v>
      </c>
      <c r="K35" s="37">
        <f t="shared" si="4"/>
        <v>5.7978943526445006</v>
      </c>
      <c r="L35" s="37">
        <v>0</v>
      </c>
      <c r="M35" s="36">
        <f t="shared" si="0"/>
        <v>43.684234999999994</v>
      </c>
      <c r="N35" s="36">
        <f t="shared" si="1"/>
        <v>5.7978943526445006</v>
      </c>
      <c r="O35" s="33">
        <v>126.9</v>
      </c>
      <c r="P35" s="32">
        <f t="shared" si="2"/>
        <v>16.842524387816045</v>
      </c>
      <c r="Q35" s="11"/>
    </row>
    <row r="36" spans="1:17" ht="24.95" customHeight="1" thickBot="1" x14ac:dyDescent="0.3">
      <c r="A36" s="8">
        <v>31</v>
      </c>
      <c r="B36" s="38" t="s">
        <v>18</v>
      </c>
      <c r="C36" s="5"/>
      <c r="D36" s="9">
        <v>2453</v>
      </c>
      <c r="E36" s="5" t="s">
        <v>16</v>
      </c>
      <c r="F36" s="5" t="s">
        <v>16</v>
      </c>
      <c r="G36" s="16">
        <v>0.31080000000000002</v>
      </c>
      <c r="H36" s="37">
        <v>240.95</v>
      </c>
      <c r="I36" s="37">
        <f t="shared" si="3"/>
        <v>31.979560687504144</v>
      </c>
      <c r="J36" s="37">
        <f t="shared" si="5"/>
        <v>74.887259999999998</v>
      </c>
      <c r="K36" s="37">
        <f t="shared" si="4"/>
        <v>9.9392474616762883</v>
      </c>
      <c r="L36" s="37">
        <v>0</v>
      </c>
      <c r="M36" s="36">
        <f t="shared" si="0"/>
        <v>74.887259999999998</v>
      </c>
      <c r="N36" s="36">
        <f t="shared" si="1"/>
        <v>9.9392474616762883</v>
      </c>
      <c r="O36" s="33">
        <v>0</v>
      </c>
      <c r="P36" s="32">
        <f t="shared" si="2"/>
        <v>0</v>
      </c>
      <c r="Q36" s="11"/>
    </row>
    <row r="37" spans="1:17" ht="24.95" customHeight="1" thickBot="1" x14ac:dyDescent="0.3">
      <c r="A37" s="8">
        <v>32</v>
      </c>
      <c r="B37" s="38" t="s">
        <v>18</v>
      </c>
      <c r="C37" s="5"/>
      <c r="D37" s="9">
        <v>2467</v>
      </c>
      <c r="E37" s="5" t="s">
        <v>16</v>
      </c>
      <c r="F37" s="5" t="s">
        <v>168</v>
      </c>
      <c r="G37" s="16">
        <v>0.54920000000000002</v>
      </c>
      <c r="H37" s="37">
        <v>240.95</v>
      </c>
      <c r="I37" s="37">
        <f t="shared" si="3"/>
        <v>31.979560687504144</v>
      </c>
      <c r="J37" s="37">
        <f t="shared" si="5"/>
        <v>132.32973999999999</v>
      </c>
      <c r="K37" s="37">
        <f t="shared" si="4"/>
        <v>17.563174729577277</v>
      </c>
      <c r="L37" s="37">
        <v>0</v>
      </c>
      <c r="M37" s="36">
        <f t="shared" si="0"/>
        <v>132.32973999999999</v>
      </c>
      <c r="N37" s="36">
        <f t="shared" si="1"/>
        <v>17.563174729577277</v>
      </c>
      <c r="O37" s="33">
        <v>494.28</v>
      </c>
      <c r="P37" s="32">
        <f t="shared" si="2"/>
        <v>65.602229743181354</v>
      </c>
      <c r="Q37" s="11"/>
    </row>
    <row r="38" spans="1:17" ht="24.95" customHeight="1" thickBot="1" x14ac:dyDescent="0.3">
      <c r="A38" s="8">
        <v>33</v>
      </c>
      <c r="B38" s="38" t="s">
        <v>18</v>
      </c>
      <c r="C38" s="5"/>
      <c r="D38" s="9">
        <v>2470</v>
      </c>
      <c r="E38" s="5" t="s">
        <v>19</v>
      </c>
      <c r="F38" s="5" t="s">
        <v>168</v>
      </c>
      <c r="G38" s="16">
        <v>0.12230000000000001</v>
      </c>
      <c r="H38" s="37">
        <v>117.45</v>
      </c>
      <c r="I38" s="37">
        <f t="shared" si="3"/>
        <v>15.58829384829783</v>
      </c>
      <c r="J38" s="37">
        <f t="shared" si="5"/>
        <v>14.364135000000001</v>
      </c>
      <c r="K38" s="37">
        <f t="shared" si="4"/>
        <v>1.9064483376468246</v>
      </c>
      <c r="L38" s="37">
        <v>0</v>
      </c>
      <c r="M38" s="36">
        <f t="shared" si="0"/>
        <v>14.364135000000001</v>
      </c>
      <c r="N38" s="36">
        <f t="shared" si="1"/>
        <v>1.9064483376468246</v>
      </c>
      <c r="O38" s="33">
        <v>85.61</v>
      </c>
      <c r="P38" s="32">
        <f t="shared" si="2"/>
        <v>11.362399628376135</v>
      </c>
      <c r="Q38" s="11"/>
    </row>
    <row r="39" spans="1:17" ht="24.95" customHeight="1" thickBot="1" x14ac:dyDescent="0.3">
      <c r="A39" s="8">
        <v>34</v>
      </c>
      <c r="B39" s="38" t="s">
        <v>18</v>
      </c>
      <c r="C39" s="5"/>
      <c r="D39" s="9">
        <v>2559</v>
      </c>
      <c r="E39" s="5" t="s">
        <v>16</v>
      </c>
      <c r="F39" s="5" t="s">
        <v>168</v>
      </c>
      <c r="G39" s="16">
        <v>0.58589999999999998</v>
      </c>
      <c r="H39" s="37">
        <v>240.95</v>
      </c>
      <c r="I39" s="37">
        <f t="shared" si="3"/>
        <v>31.979560687504144</v>
      </c>
      <c r="J39" s="37">
        <f t="shared" si="5"/>
        <v>141.17260499999998</v>
      </c>
      <c r="K39" s="37">
        <f t="shared" si="4"/>
        <v>18.736824606808678</v>
      </c>
      <c r="L39" s="37">
        <v>0</v>
      </c>
      <c r="M39" s="36">
        <f t="shared" si="0"/>
        <v>141.17260499999998</v>
      </c>
      <c r="N39" s="36">
        <f t="shared" si="1"/>
        <v>18.736824606808678</v>
      </c>
      <c r="O39" s="33">
        <v>408.73</v>
      </c>
      <c r="P39" s="32">
        <f t="shared" si="2"/>
        <v>54.247793483310105</v>
      </c>
      <c r="Q39" s="11"/>
    </row>
    <row r="40" spans="1:17" ht="24.95" customHeight="1" thickBot="1" x14ac:dyDescent="0.3">
      <c r="A40" s="8">
        <v>35</v>
      </c>
      <c r="B40" s="38" t="s">
        <v>18</v>
      </c>
      <c r="C40" s="5"/>
      <c r="D40" s="9">
        <v>2481</v>
      </c>
      <c r="E40" s="5" t="s">
        <v>16</v>
      </c>
      <c r="F40" s="5" t="s">
        <v>168</v>
      </c>
      <c r="G40" s="16">
        <v>0.16800000000000001</v>
      </c>
      <c r="H40" s="37">
        <v>240.95</v>
      </c>
      <c r="I40" s="37">
        <f t="shared" si="3"/>
        <v>31.979560687504144</v>
      </c>
      <c r="J40" s="37">
        <f t="shared" si="5"/>
        <v>40.479599999999998</v>
      </c>
      <c r="K40" s="37">
        <f t="shared" si="4"/>
        <v>5.3725661955006965</v>
      </c>
      <c r="L40" s="37">
        <v>0</v>
      </c>
      <c r="M40" s="36">
        <f t="shared" si="0"/>
        <v>40.479599999999998</v>
      </c>
      <c r="N40" s="36">
        <f t="shared" si="1"/>
        <v>5.3725661955006965</v>
      </c>
      <c r="O40" s="33">
        <v>117.6</v>
      </c>
      <c r="P40" s="32">
        <f t="shared" si="2"/>
        <v>15.608202269560023</v>
      </c>
      <c r="Q40" s="11"/>
    </row>
    <row r="41" spans="1:17" ht="24.95" customHeight="1" thickBot="1" x14ac:dyDescent="0.3">
      <c r="A41" s="8">
        <v>36</v>
      </c>
      <c r="B41" s="38" t="s">
        <v>18</v>
      </c>
      <c r="C41" s="5"/>
      <c r="D41" s="9">
        <v>2578</v>
      </c>
      <c r="E41" s="5" t="s">
        <v>16</v>
      </c>
      <c r="F41" s="5" t="s">
        <v>168</v>
      </c>
      <c r="G41" s="16">
        <v>0.56579999999999997</v>
      </c>
      <c r="H41" s="37">
        <v>240.95</v>
      </c>
      <c r="I41" s="37">
        <f t="shared" si="3"/>
        <v>31.979560687504144</v>
      </c>
      <c r="J41" s="37">
        <f t="shared" si="5"/>
        <v>136.32951</v>
      </c>
      <c r="K41" s="37">
        <f t="shared" si="4"/>
        <v>18.094035436989845</v>
      </c>
      <c r="L41" s="37">
        <v>0</v>
      </c>
      <c r="M41" s="36">
        <f t="shared" si="0"/>
        <v>136.32951</v>
      </c>
      <c r="N41" s="36">
        <f t="shared" si="1"/>
        <v>18.094035436989845</v>
      </c>
      <c r="O41" s="33">
        <v>396.06</v>
      </c>
      <c r="P41" s="32">
        <f t="shared" si="2"/>
        <v>52.566195500696793</v>
      </c>
      <c r="Q41" s="11"/>
    </row>
    <row r="42" spans="1:17" ht="24.95" customHeight="1" thickBot="1" x14ac:dyDescent="0.3">
      <c r="A42" s="8">
        <v>37</v>
      </c>
      <c r="B42" s="38" t="s">
        <v>18</v>
      </c>
      <c r="C42" s="5"/>
      <c r="D42" s="9">
        <v>2581</v>
      </c>
      <c r="E42" s="5" t="s">
        <v>16</v>
      </c>
      <c r="F42" s="5" t="s">
        <v>168</v>
      </c>
      <c r="G42" s="16">
        <v>0.68840000000000001</v>
      </c>
      <c r="H42" s="37">
        <v>240.95</v>
      </c>
      <c r="I42" s="37">
        <f t="shared" si="3"/>
        <v>31.979560687504144</v>
      </c>
      <c r="J42" s="37">
        <f t="shared" si="5"/>
        <v>165.86998</v>
      </c>
      <c r="K42" s="37">
        <f t="shared" si="4"/>
        <v>22.014729577277851</v>
      </c>
      <c r="L42" s="37">
        <v>0</v>
      </c>
      <c r="M42" s="36">
        <f t="shared" si="0"/>
        <v>165.86998</v>
      </c>
      <c r="N42" s="36">
        <f t="shared" si="1"/>
        <v>22.014729577277851</v>
      </c>
      <c r="O42" s="33">
        <v>481.88</v>
      </c>
      <c r="P42" s="32">
        <f t="shared" si="2"/>
        <v>63.95646691884</v>
      </c>
      <c r="Q42" s="11"/>
    </row>
    <row r="43" spans="1:17" ht="24.95" customHeight="1" thickBot="1" x14ac:dyDescent="0.3">
      <c r="A43" s="8">
        <v>38</v>
      </c>
      <c r="B43" s="38" t="s">
        <v>18</v>
      </c>
      <c r="C43" s="5"/>
      <c r="D43" s="9">
        <v>2582</v>
      </c>
      <c r="E43" s="5" t="s">
        <v>16</v>
      </c>
      <c r="F43" s="5" t="s">
        <v>168</v>
      </c>
      <c r="G43" s="16">
        <v>0.20569999999999999</v>
      </c>
      <c r="H43" s="37">
        <v>240.95</v>
      </c>
      <c r="I43" s="37">
        <f t="shared" si="3"/>
        <v>31.979560687504144</v>
      </c>
      <c r="J43" s="37">
        <f t="shared" si="5"/>
        <v>49.563414999999999</v>
      </c>
      <c r="K43" s="37">
        <f t="shared" si="4"/>
        <v>6.5781956334196021</v>
      </c>
      <c r="L43" s="37">
        <v>0</v>
      </c>
      <c r="M43" s="36">
        <f t="shared" si="0"/>
        <v>49.563414999999999</v>
      </c>
      <c r="N43" s="36">
        <f t="shared" si="1"/>
        <v>6.5781956334196021</v>
      </c>
      <c r="O43" s="33">
        <v>143.99</v>
      </c>
      <c r="P43" s="32">
        <f t="shared" si="2"/>
        <v>19.110757183622006</v>
      </c>
      <c r="Q43" s="11"/>
    </row>
    <row r="44" spans="1:17" ht="24.95" customHeight="1" thickBot="1" x14ac:dyDescent="0.3">
      <c r="A44" s="8">
        <v>39</v>
      </c>
      <c r="B44" s="38" t="s">
        <v>18</v>
      </c>
      <c r="C44" s="5"/>
      <c r="D44" s="9">
        <v>2583</v>
      </c>
      <c r="E44" s="5" t="s">
        <v>16</v>
      </c>
      <c r="F44" s="5" t="s">
        <v>168</v>
      </c>
      <c r="G44" s="16">
        <v>0.33090000000000003</v>
      </c>
      <c r="H44" s="37">
        <v>240.95</v>
      </c>
      <c r="I44" s="37">
        <f t="shared" si="3"/>
        <v>31.979560687504144</v>
      </c>
      <c r="J44" s="37">
        <f t="shared" si="5"/>
        <v>79.730355000000003</v>
      </c>
      <c r="K44" s="37">
        <f t="shared" si="4"/>
        <v>10.582036631495122</v>
      </c>
      <c r="L44" s="37">
        <v>0</v>
      </c>
      <c r="M44" s="36">
        <f t="shared" si="0"/>
        <v>79.730355000000003</v>
      </c>
      <c r="N44" s="36">
        <f t="shared" si="1"/>
        <v>10.582036631495122</v>
      </c>
      <c r="O44" s="33">
        <v>231.63</v>
      </c>
      <c r="P44" s="32">
        <f t="shared" si="2"/>
        <v>30.742584113079829</v>
      </c>
      <c r="Q44" s="11"/>
    </row>
    <row r="45" spans="1:17" ht="24.95" customHeight="1" thickBot="1" x14ac:dyDescent="0.3">
      <c r="A45" s="8">
        <v>40</v>
      </c>
      <c r="B45" s="38" t="s">
        <v>18</v>
      </c>
      <c r="C45" s="5"/>
      <c r="D45" s="9">
        <v>2585</v>
      </c>
      <c r="E45" s="5" t="s">
        <v>16</v>
      </c>
      <c r="F45" s="5" t="s">
        <v>168</v>
      </c>
      <c r="G45" s="16">
        <v>1.55E-2</v>
      </c>
      <c r="H45" s="37">
        <v>240.95</v>
      </c>
      <c r="I45" s="37">
        <f t="shared" si="3"/>
        <v>31.979560687504144</v>
      </c>
      <c r="J45" s="37">
        <f t="shared" si="5"/>
        <v>3.7347249999999996</v>
      </c>
      <c r="K45" s="37">
        <f t="shared" si="4"/>
        <v>0.49568319065631422</v>
      </c>
      <c r="L45" s="37">
        <v>0</v>
      </c>
      <c r="M45" s="36">
        <f t="shared" si="0"/>
        <v>3.7347249999999996</v>
      </c>
      <c r="N45" s="36">
        <f t="shared" si="1"/>
        <v>0.49568319065631422</v>
      </c>
      <c r="O45" s="33">
        <v>10.85</v>
      </c>
      <c r="P45" s="32">
        <f t="shared" si="2"/>
        <v>1.4400424712986926</v>
      </c>
      <c r="Q45" s="11"/>
    </row>
    <row r="46" spans="1:17" ht="24.95" customHeight="1" thickBot="1" x14ac:dyDescent="0.3">
      <c r="A46" s="8">
        <v>41</v>
      </c>
      <c r="B46" s="38" t="s">
        <v>18</v>
      </c>
      <c r="C46" s="5"/>
      <c r="D46" s="9">
        <v>2586</v>
      </c>
      <c r="E46" s="5" t="s">
        <v>16</v>
      </c>
      <c r="F46" s="5" t="s">
        <v>16</v>
      </c>
      <c r="G46" s="16">
        <v>1.6199999999999999E-2</v>
      </c>
      <c r="H46" s="37">
        <v>240.95</v>
      </c>
      <c r="I46" s="37">
        <f t="shared" si="3"/>
        <v>31.979560687504144</v>
      </c>
      <c r="J46" s="37">
        <f t="shared" si="5"/>
        <v>3.9033899999999995</v>
      </c>
      <c r="K46" s="37">
        <f t="shared" si="4"/>
        <v>0.51806888313756705</v>
      </c>
      <c r="L46" s="37">
        <v>0</v>
      </c>
      <c r="M46" s="36">
        <f t="shared" si="0"/>
        <v>3.9033899999999995</v>
      </c>
      <c r="N46" s="36">
        <f t="shared" si="1"/>
        <v>0.51806888313756705</v>
      </c>
      <c r="O46" s="33">
        <v>0</v>
      </c>
      <c r="P46" s="32">
        <f t="shared" si="2"/>
        <v>0</v>
      </c>
      <c r="Q46" s="11"/>
    </row>
    <row r="47" spans="1:17" ht="24.95" customHeight="1" thickBot="1" x14ac:dyDescent="0.3">
      <c r="A47" s="8">
        <v>42</v>
      </c>
      <c r="B47" s="38" t="s">
        <v>18</v>
      </c>
      <c r="C47" s="5"/>
      <c r="D47" s="9">
        <v>2969</v>
      </c>
      <c r="E47" s="5" t="s">
        <v>16</v>
      </c>
      <c r="F47" s="5" t="s">
        <v>16</v>
      </c>
      <c r="G47" s="16">
        <v>3.2399999999999998E-2</v>
      </c>
      <c r="H47" s="37">
        <v>240.95</v>
      </c>
      <c r="I47" s="37">
        <f t="shared" si="3"/>
        <v>31.979560687504144</v>
      </c>
      <c r="J47" s="37">
        <f t="shared" si="5"/>
        <v>7.8067799999999989</v>
      </c>
      <c r="K47" s="37">
        <f t="shared" si="4"/>
        <v>1.0361377662751341</v>
      </c>
      <c r="L47" s="37">
        <v>0</v>
      </c>
      <c r="M47" s="36">
        <f t="shared" si="0"/>
        <v>7.8067799999999989</v>
      </c>
      <c r="N47" s="36">
        <f t="shared" si="1"/>
        <v>1.0361377662751341</v>
      </c>
      <c r="O47" s="33">
        <v>0</v>
      </c>
      <c r="P47" s="32">
        <f t="shared" si="2"/>
        <v>0</v>
      </c>
      <c r="Q47" s="11"/>
    </row>
    <row r="48" spans="1:17" ht="24.95" customHeight="1" thickBot="1" x14ac:dyDescent="0.3">
      <c r="A48" s="8">
        <v>43</v>
      </c>
      <c r="B48" s="38" t="s">
        <v>18</v>
      </c>
      <c r="C48" s="5"/>
      <c r="D48" s="9">
        <v>2971</v>
      </c>
      <c r="E48" s="5" t="s">
        <v>16</v>
      </c>
      <c r="F48" s="5" t="s">
        <v>16</v>
      </c>
      <c r="G48" s="16">
        <v>0.28339999999999999</v>
      </c>
      <c r="H48" s="37">
        <v>240.95</v>
      </c>
      <c r="I48" s="37">
        <f t="shared" si="3"/>
        <v>31.979560687504144</v>
      </c>
      <c r="J48" s="37">
        <f t="shared" si="5"/>
        <v>68.285229999999999</v>
      </c>
      <c r="K48" s="37">
        <f t="shared" si="4"/>
        <v>9.0630074988386742</v>
      </c>
      <c r="L48" s="37">
        <v>0</v>
      </c>
      <c r="M48" s="36">
        <f t="shared" si="0"/>
        <v>68.285229999999999</v>
      </c>
      <c r="N48" s="36">
        <f t="shared" si="1"/>
        <v>9.0630074988386742</v>
      </c>
      <c r="O48" s="33">
        <v>0</v>
      </c>
      <c r="P48" s="32">
        <f t="shared" si="2"/>
        <v>0</v>
      </c>
      <c r="Q48" s="11"/>
    </row>
    <row r="49" spans="1:17" ht="24.95" customHeight="1" thickBot="1" x14ac:dyDescent="0.3">
      <c r="A49" s="8">
        <v>44</v>
      </c>
      <c r="B49" s="38" t="s">
        <v>18</v>
      </c>
      <c r="C49" s="5"/>
      <c r="D49" s="9">
        <v>2973</v>
      </c>
      <c r="E49" s="5" t="s">
        <v>16</v>
      </c>
      <c r="F49" s="5" t="s">
        <v>168</v>
      </c>
      <c r="G49" s="16">
        <v>0.66539999999999999</v>
      </c>
      <c r="H49" s="37">
        <v>240.95</v>
      </c>
      <c r="I49" s="37">
        <f t="shared" si="3"/>
        <v>31.979560687504144</v>
      </c>
      <c r="J49" s="37">
        <f t="shared" si="5"/>
        <v>160.32812999999999</v>
      </c>
      <c r="K49" s="37">
        <f t="shared" si="4"/>
        <v>21.279199681465258</v>
      </c>
      <c r="L49" s="37">
        <v>0</v>
      </c>
      <c r="M49" s="36">
        <f t="shared" si="0"/>
        <v>160.32812999999999</v>
      </c>
      <c r="N49" s="36">
        <f t="shared" si="1"/>
        <v>21.279199681465258</v>
      </c>
      <c r="O49" s="33">
        <v>465.78</v>
      </c>
      <c r="P49" s="32">
        <f t="shared" si="2"/>
        <v>61.819629703364519</v>
      </c>
      <c r="Q49" s="11"/>
    </row>
    <row r="50" spans="1:17" ht="24.95" customHeight="1" thickBot="1" x14ac:dyDescent="0.3">
      <c r="A50" s="8">
        <v>45</v>
      </c>
      <c r="B50" s="38" t="s">
        <v>18</v>
      </c>
      <c r="C50" s="5"/>
      <c r="D50" s="9">
        <v>3351</v>
      </c>
      <c r="E50" s="5" t="s">
        <v>19</v>
      </c>
      <c r="F50" s="5" t="s">
        <v>19</v>
      </c>
      <c r="G50" s="16">
        <v>2.2700000000000001E-2</v>
      </c>
      <c r="H50" s="37">
        <v>117.45</v>
      </c>
      <c r="I50" s="37">
        <f t="shared" si="3"/>
        <v>15.58829384829783</v>
      </c>
      <c r="J50" s="37">
        <f t="shared" si="5"/>
        <v>2.666115</v>
      </c>
      <c r="K50" s="37">
        <f t="shared" si="4"/>
        <v>0.35385427035636074</v>
      </c>
      <c r="L50" s="37">
        <v>0</v>
      </c>
      <c r="M50" s="36">
        <f t="shared" si="0"/>
        <v>2.666115</v>
      </c>
      <c r="N50" s="36">
        <f t="shared" si="1"/>
        <v>0.35385427035636074</v>
      </c>
      <c r="O50" s="33">
        <v>0</v>
      </c>
      <c r="P50" s="32">
        <f t="shared" si="2"/>
        <v>0</v>
      </c>
      <c r="Q50" s="11" t="s">
        <v>163</v>
      </c>
    </row>
    <row r="51" spans="1:17" ht="24.95" customHeight="1" thickBot="1" x14ac:dyDescent="0.3">
      <c r="A51" s="8">
        <v>46</v>
      </c>
      <c r="B51" s="38" t="s">
        <v>18</v>
      </c>
      <c r="C51" s="5"/>
      <c r="D51" s="9">
        <v>3364</v>
      </c>
      <c r="E51" s="5" t="s">
        <v>16</v>
      </c>
      <c r="F51" s="5" t="s">
        <v>16</v>
      </c>
      <c r="G51" s="16">
        <v>8.6E-3</v>
      </c>
      <c r="H51" s="37">
        <v>240.95</v>
      </c>
      <c r="I51" s="37">
        <f t="shared" si="3"/>
        <v>31.979560687504144</v>
      </c>
      <c r="J51" s="37">
        <f t="shared" si="5"/>
        <v>2.0721699999999998</v>
      </c>
      <c r="K51" s="37">
        <f t="shared" si="4"/>
        <v>0.27502422191253562</v>
      </c>
      <c r="L51" s="37">
        <v>0</v>
      </c>
      <c r="M51" s="36">
        <f t="shared" si="0"/>
        <v>2.0721699999999998</v>
      </c>
      <c r="N51" s="36">
        <f t="shared" si="1"/>
        <v>0.27502422191253562</v>
      </c>
      <c r="O51" s="33">
        <v>0</v>
      </c>
      <c r="P51" s="32">
        <f t="shared" si="2"/>
        <v>0</v>
      </c>
      <c r="Q51" s="11" t="s">
        <v>163</v>
      </c>
    </row>
    <row r="52" spans="1:17" ht="24.95" customHeight="1" thickBot="1" x14ac:dyDescent="0.3">
      <c r="A52" s="8">
        <v>47</v>
      </c>
      <c r="B52" s="38" t="s">
        <v>18</v>
      </c>
      <c r="C52" s="5"/>
      <c r="D52" s="9" t="s">
        <v>20</v>
      </c>
      <c r="E52" s="5" t="s">
        <v>16</v>
      </c>
      <c r="F52" s="5" t="s">
        <v>16</v>
      </c>
      <c r="G52" s="16">
        <v>0.2417</v>
      </c>
      <c r="H52" s="37">
        <v>240.95</v>
      </c>
      <c r="I52" s="37">
        <f t="shared" si="3"/>
        <v>31.979560687504144</v>
      </c>
      <c r="J52" s="37">
        <f t="shared" si="5"/>
        <v>58.237614999999998</v>
      </c>
      <c r="K52" s="37">
        <f t="shared" si="4"/>
        <v>7.7294598181697518</v>
      </c>
      <c r="L52" s="37">
        <v>0</v>
      </c>
      <c r="M52" s="36">
        <f t="shared" si="0"/>
        <v>58.237614999999998</v>
      </c>
      <c r="N52" s="36">
        <f t="shared" si="1"/>
        <v>7.7294598181697518</v>
      </c>
      <c r="O52" s="33">
        <v>0</v>
      </c>
      <c r="P52" s="32">
        <f t="shared" si="2"/>
        <v>0</v>
      </c>
      <c r="Q52" s="11" t="s">
        <v>163</v>
      </c>
    </row>
    <row r="53" spans="1:17" ht="24.95" customHeight="1" thickBot="1" x14ac:dyDescent="0.3">
      <c r="A53" s="8">
        <v>48</v>
      </c>
      <c r="B53" s="38" t="s">
        <v>18</v>
      </c>
      <c r="C53" s="5"/>
      <c r="D53" s="9">
        <v>3375</v>
      </c>
      <c r="E53" s="5" t="s">
        <v>16</v>
      </c>
      <c r="F53" s="5" t="s">
        <v>16</v>
      </c>
      <c r="G53" s="16">
        <v>3.6299999999999999E-2</v>
      </c>
      <c r="H53" s="37">
        <v>240.95</v>
      </c>
      <c r="I53" s="37">
        <f t="shared" si="3"/>
        <v>31.979560687504144</v>
      </c>
      <c r="J53" s="37">
        <f t="shared" si="5"/>
        <v>8.7464849999999998</v>
      </c>
      <c r="K53" s="37">
        <f t="shared" si="4"/>
        <v>1.1608580529564003</v>
      </c>
      <c r="L53" s="37">
        <v>0</v>
      </c>
      <c r="M53" s="36">
        <f t="shared" si="0"/>
        <v>8.7464849999999998</v>
      </c>
      <c r="N53" s="36">
        <f t="shared" si="1"/>
        <v>1.1608580529564003</v>
      </c>
      <c r="O53" s="33">
        <v>0</v>
      </c>
      <c r="P53" s="32">
        <f t="shared" si="2"/>
        <v>0</v>
      </c>
      <c r="Q53" s="11" t="s">
        <v>163</v>
      </c>
    </row>
    <row r="54" spans="1:17" ht="24.95" customHeight="1" thickBot="1" x14ac:dyDescent="0.3">
      <c r="A54" s="8">
        <v>49</v>
      </c>
      <c r="B54" s="38" t="s">
        <v>18</v>
      </c>
      <c r="C54" s="5"/>
      <c r="D54" s="9">
        <v>4049</v>
      </c>
      <c r="E54" s="5" t="s">
        <v>16</v>
      </c>
      <c r="F54" s="5" t="s">
        <v>168</v>
      </c>
      <c r="G54" s="16">
        <v>0.45889999999999997</v>
      </c>
      <c r="H54" s="37">
        <v>240.95</v>
      </c>
      <c r="I54" s="37">
        <f t="shared" si="3"/>
        <v>31.979560687504144</v>
      </c>
      <c r="J54" s="37">
        <f t="shared" si="5"/>
        <v>110.57195499999999</v>
      </c>
      <c r="K54" s="37">
        <f t="shared" si="4"/>
        <v>14.67542039949565</v>
      </c>
      <c r="L54" s="37">
        <v>0</v>
      </c>
      <c r="M54" s="36">
        <f t="shared" si="0"/>
        <v>110.57195499999999</v>
      </c>
      <c r="N54" s="36">
        <f t="shared" si="1"/>
        <v>14.67542039949565</v>
      </c>
      <c r="O54" s="33">
        <v>321.23</v>
      </c>
      <c r="P54" s="32">
        <f t="shared" si="2"/>
        <v>42.634547747030325</v>
      </c>
      <c r="Q54" s="11" t="s">
        <v>163</v>
      </c>
    </row>
    <row r="55" spans="1:17" ht="24.95" customHeight="1" thickBot="1" x14ac:dyDescent="0.3">
      <c r="A55" s="8">
        <v>50</v>
      </c>
      <c r="B55" s="38" t="s">
        <v>18</v>
      </c>
      <c r="C55" s="5"/>
      <c r="D55" s="9">
        <v>4051</v>
      </c>
      <c r="E55" s="5" t="s">
        <v>16</v>
      </c>
      <c r="F55" s="5" t="s">
        <v>16</v>
      </c>
      <c r="G55" s="16">
        <v>0.32619999999999999</v>
      </c>
      <c r="H55" s="37">
        <v>240.95</v>
      </c>
      <c r="I55" s="37">
        <f t="shared" si="3"/>
        <v>31.979560687504144</v>
      </c>
      <c r="J55" s="37">
        <f t="shared" si="5"/>
        <v>78.597889999999992</v>
      </c>
      <c r="K55" s="37">
        <f t="shared" si="4"/>
        <v>10.431732696263852</v>
      </c>
      <c r="L55" s="37">
        <v>0</v>
      </c>
      <c r="M55" s="36">
        <f t="shared" si="0"/>
        <v>78.597889999999992</v>
      </c>
      <c r="N55" s="36">
        <f t="shared" si="1"/>
        <v>10.431732696263852</v>
      </c>
      <c r="O55" s="33">
        <v>0</v>
      </c>
      <c r="P55" s="32">
        <f t="shared" si="2"/>
        <v>0</v>
      </c>
      <c r="Q55" s="11" t="s">
        <v>163</v>
      </c>
    </row>
    <row r="56" spans="1:17" ht="24.95" customHeight="1" thickBot="1" x14ac:dyDescent="0.3">
      <c r="A56" s="8">
        <v>51</v>
      </c>
      <c r="B56" s="38" t="s">
        <v>18</v>
      </c>
      <c r="C56" s="5"/>
      <c r="D56" s="9">
        <v>4108</v>
      </c>
      <c r="E56" s="5" t="s">
        <v>16</v>
      </c>
      <c r="F56" s="5" t="s">
        <v>16</v>
      </c>
      <c r="G56" s="16">
        <v>0.34460000000000002</v>
      </c>
      <c r="H56" s="37">
        <v>240.95</v>
      </c>
      <c r="I56" s="37">
        <f t="shared" si="3"/>
        <v>31.979560687504144</v>
      </c>
      <c r="J56" s="37">
        <f t="shared" si="5"/>
        <v>83.031369999999995</v>
      </c>
      <c r="K56" s="37">
        <f t="shared" si="4"/>
        <v>11.020156612913928</v>
      </c>
      <c r="L56" s="37">
        <v>0</v>
      </c>
      <c r="M56" s="36">
        <f t="shared" si="0"/>
        <v>83.031369999999995</v>
      </c>
      <c r="N56" s="36">
        <f t="shared" si="1"/>
        <v>11.020156612913928</v>
      </c>
      <c r="O56" s="33">
        <v>0</v>
      </c>
      <c r="P56" s="32">
        <f t="shared" si="2"/>
        <v>0</v>
      </c>
      <c r="Q56" s="11" t="s">
        <v>163</v>
      </c>
    </row>
    <row r="57" spans="1:17" ht="24.95" customHeight="1" thickBot="1" x14ac:dyDescent="0.3">
      <c r="A57" s="8">
        <v>52</v>
      </c>
      <c r="B57" s="38" t="s">
        <v>18</v>
      </c>
      <c r="C57" s="5"/>
      <c r="D57" s="9">
        <v>4109</v>
      </c>
      <c r="E57" s="5" t="s">
        <v>16</v>
      </c>
      <c r="F57" s="5" t="s">
        <v>16</v>
      </c>
      <c r="G57" s="16">
        <v>0.45140000000000002</v>
      </c>
      <c r="H57" s="37">
        <v>240.95</v>
      </c>
      <c r="I57" s="37">
        <f t="shared" si="3"/>
        <v>31.979560687504144</v>
      </c>
      <c r="J57" s="37">
        <f t="shared" si="5"/>
        <v>108.76483</v>
      </c>
      <c r="K57" s="37">
        <f t="shared" si="4"/>
        <v>14.435573694339372</v>
      </c>
      <c r="L57" s="37">
        <v>0</v>
      </c>
      <c r="M57" s="36">
        <f t="shared" si="0"/>
        <v>108.76483</v>
      </c>
      <c r="N57" s="36">
        <f t="shared" si="1"/>
        <v>14.435573694339372</v>
      </c>
      <c r="O57" s="33">
        <v>0</v>
      </c>
      <c r="P57" s="32">
        <f t="shared" si="2"/>
        <v>0</v>
      </c>
      <c r="Q57" s="11" t="s">
        <v>162</v>
      </c>
    </row>
    <row r="58" spans="1:17" ht="24.95" customHeight="1" thickBot="1" x14ac:dyDescent="0.3">
      <c r="A58" s="8">
        <v>53</v>
      </c>
      <c r="B58" s="38" t="s">
        <v>18</v>
      </c>
      <c r="C58" s="5"/>
      <c r="D58" s="9">
        <v>4110</v>
      </c>
      <c r="E58" s="5" t="s">
        <v>16</v>
      </c>
      <c r="F58" s="5" t="s">
        <v>16</v>
      </c>
      <c r="G58" s="16">
        <v>2.8400000000000002E-2</v>
      </c>
      <c r="H58" s="37">
        <v>240.95</v>
      </c>
      <c r="I58" s="37">
        <f t="shared" si="3"/>
        <v>31.979560687504144</v>
      </c>
      <c r="J58" s="37">
        <f t="shared" si="5"/>
        <v>6.8429799999999998</v>
      </c>
      <c r="K58" s="37">
        <f t="shared" si="4"/>
        <v>0.9082195235251177</v>
      </c>
      <c r="L58" s="37">
        <v>0</v>
      </c>
      <c r="M58" s="36">
        <f t="shared" si="0"/>
        <v>6.8429799999999998</v>
      </c>
      <c r="N58" s="36">
        <f t="shared" si="1"/>
        <v>0.9082195235251177</v>
      </c>
      <c r="O58" s="33">
        <v>0</v>
      </c>
      <c r="P58" s="32">
        <f t="shared" si="2"/>
        <v>0</v>
      </c>
      <c r="Q58" s="11" t="s">
        <v>162</v>
      </c>
    </row>
    <row r="59" spans="1:17" ht="24.95" customHeight="1" thickBot="1" x14ac:dyDescent="0.3">
      <c r="A59" s="8">
        <v>54</v>
      </c>
      <c r="B59" s="38" t="s">
        <v>18</v>
      </c>
      <c r="C59" s="5"/>
      <c r="D59" s="9">
        <v>4151</v>
      </c>
      <c r="E59" s="5" t="s">
        <v>16</v>
      </c>
      <c r="F59" s="5" t="s">
        <v>168</v>
      </c>
      <c r="G59" s="16">
        <v>0.63119999999999998</v>
      </c>
      <c r="H59" s="37">
        <v>240.95</v>
      </c>
      <c r="I59" s="37">
        <f t="shared" si="3"/>
        <v>31.979560687504144</v>
      </c>
      <c r="J59" s="37">
        <f t="shared" si="5"/>
        <v>152.08763999999999</v>
      </c>
      <c r="K59" s="37">
        <f t="shared" si="4"/>
        <v>20.185498705952615</v>
      </c>
      <c r="L59" s="37">
        <v>0</v>
      </c>
      <c r="M59" s="36">
        <f t="shared" si="0"/>
        <v>152.08763999999999</v>
      </c>
      <c r="N59" s="36">
        <f t="shared" si="1"/>
        <v>20.185498705952615</v>
      </c>
      <c r="O59" s="33">
        <v>441.84</v>
      </c>
      <c r="P59" s="32">
        <f t="shared" si="2"/>
        <v>58.642245669918367</v>
      </c>
      <c r="Q59" s="11" t="s">
        <v>163</v>
      </c>
    </row>
    <row r="60" spans="1:17" ht="24.95" customHeight="1" thickBot="1" x14ac:dyDescent="0.3">
      <c r="A60" s="8">
        <v>55</v>
      </c>
      <c r="B60" s="38" t="s">
        <v>18</v>
      </c>
      <c r="C60" s="5"/>
      <c r="D60" s="9">
        <v>4162</v>
      </c>
      <c r="E60" s="5" t="s">
        <v>16</v>
      </c>
      <c r="F60" s="5" t="s">
        <v>16</v>
      </c>
      <c r="G60" s="16">
        <v>1.1484000000000001</v>
      </c>
      <c r="H60" s="37">
        <v>240.95</v>
      </c>
      <c r="I60" s="37">
        <f t="shared" si="3"/>
        <v>31.979560687504144</v>
      </c>
      <c r="J60" s="37">
        <f t="shared" si="5"/>
        <v>276.70697999999999</v>
      </c>
      <c r="K60" s="37">
        <f t="shared" si="4"/>
        <v>36.725327493529761</v>
      </c>
      <c r="L60" s="37">
        <v>0</v>
      </c>
      <c r="M60" s="36">
        <f t="shared" si="0"/>
        <v>276.70697999999999</v>
      </c>
      <c r="N60" s="36">
        <f t="shared" si="1"/>
        <v>36.725327493529761</v>
      </c>
      <c r="O60" s="33">
        <v>0</v>
      </c>
      <c r="P60" s="32">
        <f t="shared" si="2"/>
        <v>0</v>
      </c>
      <c r="Q60" s="11" t="s">
        <v>163</v>
      </c>
    </row>
    <row r="61" spans="1:17" ht="24.95" customHeight="1" thickBot="1" x14ac:dyDescent="0.3">
      <c r="A61" s="8">
        <v>56</v>
      </c>
      <c r="B61" s="38" t="s">
        <v>18</v>
      </c>
      <c r="C61" s="5"/>
      <c r="D61" s="9">
        <v>4165</v>
      </c>
      <c r="E61" s="5" t="s">
        <v>16</v>
      </c>
      <c r="F61" s="5" t="s">
        <v>16</v>
      </c>
      <c r="G61" s="16">
        <v>0.57799999999999996</v>
      </c>
      <c r="H61" s="37">
        <v>240.95</v>
      </c>
      <c r="I61" s="37">
        <f t="shared" si="3"/>
        <v>31.979560687504144</v>
      </c>
      <c r="J61" s="37">
        <f t="shared" si="5"/>
        <v>139.26909999999998</v>
      </c>
      <c r="K61" s="37">
        <f t="shared" si="4"/>
        <v>18.484186077377394</v>
      </c>
      <c r="L61" s="37">
        <v>0</v>
      </c>
      <c r="M61" s="36">
        <f t="shared" si="0"/>
        <v>139.26909999999998</v>
      </c>
      <c r="N61" s="36">
        <f t="shared" si="1"/>
        <v>18.484186077377394</v>
      </c>
      <c r="O61" s="33">
        <v>0</v>
      </c>
      <c r="P61" s="32">
        <f t="shared" si="2"/>
        <v>0</v>
      </c>
      <c r="Q61" s="11" t="s">
        <v>162</v>
      </c>
    </row>
    <row r="62" spans="1:17" ht="24.95" customHeight="1" thickBot="1" x14ac:dyDescent="0.3">
      <c r="A62" s="8">
        <v>57</v>
      </c>
      <c r="B62" s="38" t="s">
        <v>18</v>
      </c>
      <c r="C62" s="5"/>
      <c r="D62" s="9">
        <v>4167</v>
      </c>
      <c r="E62" s="5" t="s">
        <v>16</v>
      </c>
      <c r="F62" s="5" t="s">
        <v>16</v>
      </c>
      <c r="G62" s="16">
        <v>0.76570000000000005</v>
      </c>
      <c r="H62" s="37">
        <v>240.95</v>
      </c>
      <c r="I62" s="37">
        <f t="shared" si="3"/>
        <v>31.979560687504144</v>
      </c>
      <c r="J62" s="37">
        <f t="shared" si="5"/>
        <v>184.49541500000001</v>
      </c>
      <c r="K62" s="37">
        <f t="shared" si="4"/>
        <v>24.486749618421925</v>
      </c>
      <c r="L62" s="37">
        <v>0</v>
      </c>
      <c r="M62" s="36">
        <f t="shared" si="0"/>
        <v>184.49541500000001</v>
      </c>
      <c r="N62" s="36">
        <f t="shared" si="1"/>
        <v>24.486749618421925</v>
      </c>
      <c r="O62" s="33">
        <v>0</v>
      </c>
      <c r="P62" s="32">
        <f t="shared" si="2"/>
        <v>0</v>
      </c>
      <c r="Q62" s="11" t="s">
        <v>162</v>
      </c>
    </row>
    <row r="63" spans="1:17" ht="24.95" customHeight="1" thickBot="1" x14ac:dyDescent="0.3">
      <c r="A63" s="8">
        <v>58</v>
      </c>
      <c r="B63" s="38" t="s">
        <v>18</v>
      </c>
      <c r="C63" s="5"/>
      <c r="D63" s="9">
        <v>4168</v>
      </c>
      <c r="E63" s="5" t="s">
        <v>16</v>
      </c>
      <c r="F63" s="5" t="s">
        <v>16</v>
      </c>
      <c r="G63" s="16">
        <v>0.75029999999999997</v>
      </c>
      <c r="H63" s="37">
        <v>240.95</v>
      </c>
      <c r="I63" s="37">
        <f t="shared" si="3"/>
        <v>31.979560687504144</v>
      </c>
      <c r="J63" s="37">
        <f t="shared" si="5"/>
        <v>180.78478499999997</v>
      </c>
      <c r="K63" s="37">
        <f t="shared" si="4"/>
        <v>23.994264383834359</v>
      </c>
      <c r="L63" s="37">
        <v>0</v>
      </c>
      <c r="M63" s="36">
        <f t="shared" si="0"/>
        <v>180.78478499999997</v>
      </c>
      <c r="N63" s="36">
        <f t="shared" si="1"/>
        <v>23.994264383834359</v>
      </c>
      <c r="O63" s="33">
        <v>0</v>
      </c>
      <c r="P63" s="32">
        <f t="shared" si="2"/>
        <v>0</v>
      </c>
      <c r="Q63" s="11" t="s">
        <v>163</v>
      </c>
    </row>
    <row r="64" spans="1:17" ht="24.95" customHeight="1" thickBot="1" x14ac:dyDescent="0.3">
      <c r="A64" s="8">
        <v>59</v>
      </c>
      <c r="B64" s="38" t="s">
        <v>18</v>
      </c>
      <c r="C64" s="5"/>
      <c r="D64" s="9">
        <v>4172</v>
      </c>
      <c r="E64" s="5" t="s">
        <v>16</v>
      </c>
      <c r="F64" s="5" t="s">
        <v>16</v>
      </c>
      <c r="G64" s="16">
        <v>0.55320000000000003</v>
      </c>
      <c r="H64" s="37">
        <v>240.95</v>
      </c>
      <c r="I64" s="37">
        <f t="shared" si="3"/>
        <v>31.979560687504144</v>
      </c>
      <c r="J64" s="37">
        <f t="shared" si="5"/>
        <v>133.29354000000001</v>
      </c>
      <c r="K64" s="37">
        <f t="shared" si="4"/>
        <v>17.691092972327294</v>
      </c>
      <c r="L64" s="37">
        <v>0</v>
      </c>
      <c r="M64" s="36">
        <f t="shared" si="0"/>
        <v>133.29354000000001</v>
      </c>
      <c r="N64" s="36">
        <f t="shared" si="1"/>
        <v>17.691092972327294</v>
      </c>
      <c r="O64" s="33">
        <v>0</v>
      </c>
      <c r="P64" s="32">
        <f t="shared" si="2"/>
        <v>0</v>
      </c>
      <c r="Q64" s="11" t="s">
        <v>163</v>
      </c>
    </row>
    <row r="65" spans="1:17" ht="24.95" customHeight="1" thickBot="1" x14ac:dyDescent="0.3">
      <c r="A65" s="8">
        <v>60</v>
      </c>
      <c r="B65" s="38" t="s">
        <v>18</v>
      </c>
      <c r="C65" s="5"/>
      <c r="D65" s="9">
        <v>4184</v>
      </c>
      <c r="E65" s="5" t="s">
        <v>16</v>
      </c>
      <c r="F65" s="5" t="s">
        <v>168</v>
      </c>
      <c r="G65" s="16">
        <v>0.83950000000000002</v>
      </c>
      <c r="H65" s="37">
        <v>240.95</v>
      </c>
      <c r="I65" s="37">
        <f t="shared" si="3"/>
        <v>31.979560687504144</v>
      </c>
      <c r="J65" s="37">
        <f t="shared" si="5"/>
        <v>202.277525</v>
      </c>
      <c r="K65" s="37">
        <f t="shared" si="4"/>
        <v>26.84684119715973</v>
      </c>
      <c r="L65" s="37">
        <v>0</v>
      </c>
      <c r="M65" s="36">
        <f t="shared" si="0"/>
        <v>202.277525</v>
      </c>
      <c r="N65" s="36">
        <f t="shared" si="1"/>
        <v>26.84684119715973</v>
      </c>
      <c r="O65" s="33">
        <v>587.65</v>
      </c>
      <c r="P65" s="32">
        <f t="shared" si="2"/>
        <v>77.994558364854996</v>
      </c>
      <c r="Q65" s="11" t="s">
        <v>163</v>
      </c>
    </row>
    <row r="66" spans="1:17" ht="24.95" customHeight="1" thickBot="1" x14ac:dyDescent="0.3">
      <c r="A66" s="8">
        <v>61</v>
      </c>
      <c r="B66" s="38" t="s">
        <v>18</v>
      </c>
      <c r="C66" s="5"/>
      <c r="D66" s="9">
        <v>4530</v>
      </c>
      <c r="E66" s="5" t="s">
        <v>19</v>
      </c>
      <c r="F66" s="5" t="s">
        <v>168</v>
      </c>
      <c r="G66" s="16">
        <v>7.5899999999999995E-2</v>
      </c>
      <c r="H66" s="37">
        <v>117.45</v>
      </c>
      <c r="I66" s="37">
        <f t="shared" si="3"/>
        <v>15.58829384829783</v>
      </c>
      <c r="J66" s="37">
        <f t="shared" si="5"/>
        <v>8.9144550000000002</v>
      </c>
      <c r="K66" s="37">
        <f t="shared" si="4"/>
        <v>1.1831515030858053</v>
      </c>
      <c r="L66" s="37">
        <v>0</v>
      </c>
      <c r="M66" s="36">
        <f t="shared" si="0"/>
        <v>8.9144550000000002</v>
      </c>
      <c r="N66" s="36">
        <f t="shared" si="1"/>
        <v>1.1831515030858053</v>
      </c>
      <c r="O66" s="33">
        <v>53.13</v>
      </c>
      <c r="P66" s="32">
        <f t="shared" si="2"/>
        <v>7.0515628110690818</v>
      </c>
      <c r="Q66" s="11" t="s">
        <v>163</v>
      </c>
    </row>
    <row r="67" spans="1:17" ht="24.95" customHeight="1" thickBot="1" x14ac:dyDescent="0.3">
      <c r="A67" s="8">
        <v>62</v>
      </c>
      <c r="B67" s="38" t="s">
        <v>21</v>
      </c>
      <c r="C67" s="5"/>
      <c r="D67" s="9">
        <v>10</v>
      </c>
      <c r="E67" s="5" t="s">
        <v>17</v>
      </c>
      <c r="F67" s="5" t="s">
        <v>17</v>
      </c>
      <c r="G67" s="16">
        <v>0.19239999999999999</v>
      </c>
      <c r="H67" s="37">
        <v>117.46</v>
      </c>
      <c r="I67" s="37">
        <f t="shared" si="3"/>
        <v>15.589621076381974</v>
      </c>
      <c r="J67" s="37">
        <f t="shared" si="5"/>
        <v>22.599303999999997</v>
      </c>
      <c r="K67" s="37">
        <f t="shared" si="4"/>
        <v>2.9994430950958915</v>
      </c>
      <c r="L67" s="37">
        <v>0</v>
      </c>
      <c r="M67" s="36">
        <f t="shared" si="0"/>
        <v>22.599303999999997</v>
      </c>
      <c r="N67" s="36">
        <f t="shared" si="1"/>
        <v>2.9994430950958915</v>
      </c>
      <c r="O67" s="33">
        <v>0</v>
      </c>
      <c r="P67" s="32">
        <f t="shared" si="2"/>
        <v>0</v>
      </c>
      <c r="Q67" s="11"/>
    </row>
    <row r="68" spans="1:17" ht="24.95" customHeight="1" thickBot="1" x14ac:dyDescent="0.3">
      <c r="A68" s="8">
        <v>63</v>
      </c>
      <c r="B68" s="38" t="s">
        <v>21</v>
      </c>
      <c r="C68" s="5"/>
      <c r="D68" s="9" t="s">
        <v>145</v>
      </c>
      <c r="E68" s="5" t="s">
        <v>17</v>
      </c>
      <c r="F68" s="5" t="s">
        <v>168</v>
      </c>
      <c r="G68" s="16">
        <v>0.30430000000000001</v>
      </c>
      <c r="H68" s="37">
        <v>117.46</v>
      </c>
      <c r="I68" s="37">
        <f t="shared" si="3"/>
        <v>15.589621076381974</v>
      </c>
      <c r="J68" s="37">
        <f t="shared" si="5"/>
        <v>35.743077999999997</v>
      </c>
      <c r="K68" s="37">
        <f t="shared" si="4"/>
        <v>4.7439216935430348</v>
      </c>
      <c r="L68" s="37">
        <v>0</v>
      </c>
      <c r="M68" s="36">
        <f t="shared" si="0"/>
        <v>35.743077999999997</v>
      </c>
      <c r="N68" s="36">
        <f t="shared" si="1"/>
        <v>4.7439216935430348</v>
      </c>
      <c r="O68" s="33">
        <v>213.01</v>
      </c>
      <c r="P68" s="32">
        <f t="shared" si="2"/>
        <v>28.271285420399494</v>
      </c>
      <c r="Q68" s="11"/>
    </row>
    <row r="69" spans="1:17" ht="24.95" customHeight="1" thickBot="1" x14ac:dyDescent="0.3">
      <c r="A69" s="8">
        <v>64</v>
      </c>
      <c r="B69" s="38" t="s">
        <v>21</v>
      </c>
      <c r="C69" s="5"/>
      <c r="D69" s="9" t="s">
        <v>22</v>
      </c>
      <c r="E69" s="5" t="s">
        <v>19</v>
      </c>
      <c r="F69" s="5" t="s">
        <v>168</v>
      </c>
      <c r="G69" s="16">
        <v>0.37009999999999998</v>
      </c>
      <c r="H69" s="37">
        <v>118.06</v>
      </c>
      <c r="I69" s="37">
        <f t="shared" si="3"/>
        <v>15.669254761430752</v>
      </c>
      <c r="J69" s="37">
        <f t="shared" si="5"/>
        <v>43.694006000000002</v>
      </c>
      <c r="K69" s="37">
        <f t="shared" si="4"/>
        <v>5.7991911872055208</v>
      </c>
      <c r="L69" s="37">
        <v>0</v>
      </c>
      <c r="M69" s="36">
        <f t="shared" si="0"/>
        <v>43.694006000000002</v>
      </c>
      <c r="N69" s="36">
        <f t="shared" si="1"/>
        <v>5.7991911872055208</v>
      </c>
      <c r="O69" s="33">
        <v>259.07</v>
      </c>
      <c r="P69" s="32">
        <f t="shared" si="2"/>
        <v>34.384497975977169</v>
      </c>
      <c r="Q69" s="11"/>
    </row>
    <row r="70" spans="1:17" ht="24.95" customHeight="1" thickBot="1" x14ac:dyDescent="0.3">
      <c r="A70" s="8">
        <v>65</v>
      </c>
      <c r="B70" s="38" t="s">
        <v>21</v>
      </c>
      <c r="C70" s="5"/>
      <c r="D70" s="9" t="s">
        <v>23</v>
      </c>
      <c r="E70" s="5" t="s">
        <v>19</v>
      </c>
      <c r="F70" s="5" t="s">
        <v>168</v>
      </c>
      <c r="G70" s="16">
        <v>0.3705</v>
      </c>
      <c r="H70" s="37">
        <v>118.06</v>
      </c>
      <c r="I70" s="37">
        <f t="shared" si="3"/>
        <v>15.669254761430752</v>
      </c>
      <c r="J70" s="37">
        <f t="shared" si="5"/>
        <v>43.741230000000002</v>
      </c>
      <c r="K70" s="37">
        <f t="shared" si="4"/>
        <v>5.8054588891100938</v>
      </c>
      <c r="L70" s="37">
        <v>0</v>
      </c>
      <c r="M70" s="36">
        <f t="shared" si="0"/>
        <v>43.741230000000002</v>
      </c>
      <c r="N70" s="36">
        <f t="shared" si="1"/>
        <v>5.8054588891100938</v>
      </c>
      <c r="O70" s="33">
        <v>259.35000000000002</v>
      </c>
      <c r="P70" s="32">
        <f t="shared" si="2"/>
        <v>34.42166036233327</v>
      </c>
      <c r="Q70" s="11"/>
    </row>
    <row r="71" spans="1:17" ht="24.95" customHeight="1" thickBot="1" x14ac:dyDescent="0.3">
      <c r="A71" s="8">
        <v>66</v>
      </c>
      <c r="B71" s="38" t="s">
        <v>21</v>
      </c>
      <c r="C71" s="5"/>
      <c r="D71" s="9" t="s">
        <v>24</v>
      </c>
      <c r="E71" s="5" t="s">
        <v>19</v>
      </c>
      <c r="F71" s="5" t="s">
        <v>168</v>
      </c>
      <c r="G71" s="16">
        <v>0.73699999999999999</v>
      </c>
      <c r="H71" s="37">
        <v>118.06</v>
      </c>
      <c r="I71" s="37">
        <f t="shared" si="3"/>
        <v>15.669254761430752</v>
      </c>
      <c r="J71" s="37">
        <f t="shared" si="5"/>
        <v>87.010220000000004</v>
      </c>
      <c r="K71" s="37">
        <f t="shared" si="4"/>
        <v>11.548240759174464</v>
      </c>
      <c r="L71" s="37">
        <v>0</v>
      </c>
      <c r="M71" s="36">
        <f t="shared" si="0"/>
        <v>87.010220000000004</v>
      </c>
      <c r="N71" s="36">
        <f t="shared" si="1"/>
        <v>11.548240759174464</v>
      </c>
      <c r="O71" s="33">
        <v>663.3</v>
      </c>
      <c r="P71" s="32">
        <f t="shared" si="2"/>
        <v>88.035038821421452</v>
      </c>
      <c r="Q71" s="11"/>
    </row>
    <row r="72" spans="1:17" ht="24.95" customHeight="1" thickBot="1" x14ac:dyDescent="0.3">
      <c r="A72" s="8">
        <v>67</v>
      </c>
      <c r="B72" s="38" t="s">
        <v>21</v>
      </c>
      <c r="C72" s="5"/>
      <c r="D72" s="9" t="s">
        <v>25</v>
      </c>
      <c r="E72" s="5" t="s">
        <v>19</v>
      </c>
      <c r="F72" s="5" t="s">
        <v>168</v>
      </c>
      <c r="G72" s="16">
        <v>0.31790000000000002</v>
      </c>
      <c r="H72" s="37">
        <v>118.06</v>
      </c>
      <c r="I72" s="37">
        <f t="shared" si="3"/>
        <v>15.669254761430752</v>
      </c>
      <c r="J72" s="37">
        <f t="shared" si="5"/>
        <v>37.531274000000003</v>
      </c>
      <c r="K72" s="37">
        <f t="shared" si="4"/>
        <v>4.981256088658836</v>
      </c>
      <c r="L72" s="37">
        <v>0</v>
      </c>
      <c r="M72" s="36">
        <f t="shared" si="0"/>
        <v>37.531274000000003</v>
      </c>
      <c r="N72" s="36">
        <f t="shared" si="1"/>
        <v>4.981256088658836</v>
      </c>
      <c r="O72" s="33">
        <v>286.11</v>
      </c>
      <c r="P72" s="32">
        <f t="shared" si="2"/>
        <v>37.973322715508658</v>
      </c>
      <c r="Q72" s="11" t="s">
        <v>162</v>
      </c>
    </row>
    <row r="73" spans="1:17" ht="24.95" customHeight="1" thickBot="1" x14ac:dyDescent="0.3">
      <c r="A73" s="8">
        <v>68</v>
      </c>
      <c r="B73" s="38" t="s">
        <v>21</v>
      </c>
      <c r="C73" s="5"/>
      <c r="D73" s="9" t="s">
        <v>26</v>
      </c>
      <c r="E73" s="5" t="s">
        <v>17</v>
      </c>
      <c r="F73" s="5" t="s">
        <v>168</v>
      </c>
      <c r="G73" s="16">
        <v>0.14779999999999999</v>
      </c>
      <c r="H73" s="37">
        <v>117.46</v>
      </c>
      <c r="I73" s="37">
        <f t="shared" si="3"/>
        <v>15.589621076381974</v>
      </c>
      <c r="J73" s="37">
        <f t="shared" si="5"/>
        <v>17.360587999999996</v>
      </c>
      <c r="K73" s="37">
        <f t="shared" ref="K73:K141" si="6">G73*I73</f>
        <v>2.3041459950892555</v>
      </c>
      <c r="L73" s="37">
        <v>0</v>
      </c>
      <c r="M73" s="36">
        <f t="shared" ref="M73:M141" si="7">J73+L73</f>
        <v>17.360587999999996</v>
      </c>
      <c r="N73" s="36">
        <f t="shared" ref="N73:N141" si="8">K73+L73</f>
        <v>2.3041459950892555</v>
      </c>
      <c r="O73" s="33">
        <v>133.02000000000001</v>
      </c>
      <c r="P73" s="32">
        <f t="shared" ref="P73:P141" si="9">O73/7.5345</f>
        <v>17.654787975313557</v>
      </c>
      <c r="Q73" s="11" t="s">
        <v>162</v>
      </c>
    </row>
    <row r="74" spans="1:17" ht="24.95" customHeight="1" thickBot="1" x14ac:dyDescent="0.3">
      <c r="A74" s="8">
        <v>69</v>
      </c>
      <c r="B74" s="38" t="s">
        <v>21</v>
      </c>
      <c r="C74" s="5"/>
      <c r="D74" s="9" t="s">
        <v>27</v>
      </c>
      <c r="E74" s="5" t="s">
        <v>17</v>
      </c>
      <c r="F74" s="5" t="s">
        <v>168</v>
      </c>
      <c r="G74" s="16">
        <v>6.1499999999999999E-2</v>
      </c>
      <c r="H74" s="37">
        <v>117.46</v>
      </c>
      <c r="I74" s="37">
        <f t="shared" ref="I74:I142" si="10">H74/7.5345</f>
        <v>15.589621076381974</v>
      </c>
      <c r="J74" s="37">
        <f t="shared" si="5"/>
        <v>7.2237899999999993</v>
      </c>
      <c r="K74" s="37">
        <f t="shared" si="6"/>
        <v>0.95876169619749141</v>
      </c>
      <c r="L74" s="37">
        <v>0</v>
      </c>
      <c r="M74" s="36">
        <f t="shared" si="7"/>
        <v>7.2237899999999993</v>
      </c>
      <c r="N74" s="36">
        <f t="shared" si="8"/>
        <v>0.95876169619749141</v>
      </c>
      <c r="O74" s="33">
        <v>55.35</v>
      </c>
      <c r="P74" s="32">
        <f t="shared" si="9"/>
        <v>7.3462074457495516</v>
      </c>
      <c r="Q74" s="11" t="s">
        <v>162</v>
      </c>
    </row>
    <row r="75" spans="1:17" ht="24.95" customHeight="1" thickBot="1" x14ac:dyDescent="0.3">
      <c r="A75" s="8">
        <v>70</v>
      </c>
      <c r="B75" s="38" t="s">
        <v>21</v>
      </c>
      <c r="C75" s="5"/>
      <c r="D75" s="9" t="s">
        <v>28</v>
      </c>
      <c r="E75" s="5" t="s">
        <v>17</v>
      </c>
      <c r="F75" s="5" t="s">
        <v>168</v>
      </c>
      <c r="G75" s="16">
        <v>5.3900000000000003E-2</v>
      </c>
      <c r="H75" s="37">
        <v>117.46</v>
      </c>
      <c r="I75" s="37">
        <f t="shared" si="10"/>
        <v>15.589621076381974</v>
      </c>
      <c r="J75" s="37">
        <f t="shared" ref="J75:J143" si="11">G75*H75</f>
        <v>6.3310940000000002</v>
      </c>
      <c r="K75" s="37">
        <f t="shared" si="6"/>
        <v>0.84028057601698847</v>
      </c>
      <c r="L75" s="37">
        <v>0</v>
      </c>
      <c r="M75" s="36">
        <f t="shared" si="7"/>
        <v>6.3310940000000002</v>
      </c>
      <c r="N75" s="36">
        <f t="shared" si="8"/>
        <v>0.84028057601698847</v>
      </c>
      <c r="O75" s="33">
        <v>48.51</v>
      </c>
      <c r="P75" s="32">
        <f t="shared" si="9"/>
        <v>6.4383834361935088</v>
      </c>
      <c r="Q75" s="11" t="s">
        <v>162</v>
      </c>
    </row>
    <row r="76" spans="1:17" ht="24.95" customHeight="1" thickBot="1" x14ac:dyDescent="0.3">
      <c r="A76" s="8">
        <v>71</v>
      </c>
      <c r="B76" s="38" t="s">
        <v>21</v>
      </c>
      <c r="C76" s="5"/>
      <c r="D76" s="9" t="s">
        <v>29</v>
      </c>
      <c r="E76" s="5" t="s">
        <v>17</v>
      </c>
      <c r="F76" s="5" t="s">
        <v>168</v>
      </c>
      <c r="G76" s="16">
        <v>0.123</v>
      </c>
      <c r="H76" s="37">
        <v>117.46</v>
      </c>
      <c r="I76" s="37">
        <f t="shared" si="10"/>
        <v>15.589621076381974</v>
      </c>
      <c r="J76" s="37">
        <f t="shared" si="11"/>
        <v>14.447579999999999</v>
      </c>
      <c r="K76" s="37">
        <f t="shared" si="6"/>
        <v>1.9175233923949828</v>
      </c>
      <c r="L76" s="37">
        <v>0</v>
      </c>
      <c r="M76" s="36">
        <f t="shared" si="7"/>
        <v>14.447579999999999</v>
      </c>
      <c r="N76" s="36">
        <f t="shared" si="8"/>
        <v>1.9175233923949828</v>
      </c>
      <c r="O76" s="33">
        <v>110.7</v>
      </c>
      <c r="P76" s="32">
        <f t="shared" si="9"/>
        <v>14.692414891499103</v>
      </c>
      <c r="Q76" s="11" t="s">
        <v>162</v>
      </c>
    </row>
    <row r="77" spans="1:17" ht="24.95" customHeight="1" thickBot="1" x14ac:dyDescent="0.3">
      <c r="A77" s="8">
        <v>72</v>
      </c>
      <c r="B77" s="38" t="s">
        <v>21</v>
      </c>
      <c r="C77" s="5"/>
      <c r="D77" s="9">
        <v>243</v>
      </c>
      <c r="E77" s="5" t="s">
        <v>17</v>
      </c>
      <c r="F77" s="5" t="s">
        <v>17</v>
      </c>
      <c r="G77" s="16">
        <v>5.4000000000000003E-3</v>
      </c>
      <c r="H77" s="37">
        <v>117.46</v>
      </c>
      <c r="I77" s="37">
        <f t="shared" si="10"/>
        <v>15.589621076381974</v>
      </c>
      <c r="J77" s="37">
        <f t="shared" si="11"/>
        <v>0.63428399999999996</v>
      </c>
      <c r="K77" s="37">
        <f t="shared" si="6"/>
        <v>8.4183953812462659E-2</v>
      </c>
      <c r="L77" s="37">
        <v>0</v>
      </c>
      <c r="M77" s="36">
        <f t="shared" si="7"/>
        <v>0.63428399999999996</v>
      </c>
      <c r="N77" s="36">
        <f t="shared" si="8"/>
        <v>8.4183953812462659E-2</v>
      </c>
      <c r="O77" s="33">
        <v>0</v>
      </c>
      <c r="P77" s="32">
        <f t="shared" si="9"/>
        <v>0</v>
      </c>
      <c r="Q77" s="11"/>
    </row>
    <row r="78" spans="1:17" ht="24.95" customHeight="1" thickBot="1" x14ac:dyDescent="0.3">
      <c r="A78" s="8">
        <v>73</v>
      </c>
      <c r="B78" s="38" t="s">
        <v>21</v>
      </c>
      <c r="C78" s="5"/>
      <c r="D78" s="9" t="s">
        <v>30</v>
      </c>
      <c r="E78" s="5" t="s">
        <v>17</v>
      </c>
      <c r="F78" s="5" t="s">
        <v>168</v>
      </c>
      <c r="G78" s="16">
        <v>0.49559999999999998</v>
      </c>
      <c r="H78" s="37">
        <v>117.46</v>
      </c>
      <c r="I78" s="37">
        <f t="shared" si="10"/>
        <v>15.589621076381974</v>
      </c>
      <c r="J78" s="37">
        <f t="shared" si="11"/>
        <v>58.213175999999997</v>
      </c>
      <c r="K78" s="37">
        <f t="shared" si="6"/>
        <v>7.7262162054549064</v>
      </c>
      <c r="L78" s="37">
        <v>0</v>
      </c>
      <c r="M78" s="36">
        <f t="shared" si="7"/>
        <v>58.213175999999997</v>
      </c>
      <c r="N78" s="36">
        <f t="shared" si="8"/>
        <v>7.7262162054549064</v>
      </c>
      <c r="O78" s="33">
        <v>446.04</v>
      </c>
      <c r="P78" s="32">
        <f t="shared" si="9"/>
        <v>59.199681465259808</v>
      </c>
      <c r="Q78" s="11"/>
    </row>
    <row r="79" spans="1:17" ht="24.95" customHeight="1" thickBot="1" x14ac:dyDescent="0.3">
      <c r="A79" s="8">
        <v>74</v>
      </c>
      <c r="B79" s="38" t="s">
        <v>21</v>
      </c>
      <c r="C79" s="5"/>
      <c r="D79" s="9">
        <v>331</v>
      </c>
      <c r="E79" s="5" t="s">
        <v>17</v>
      </c>
      <c r="F79" s="5" t="s">
        <v>168</v>
      </c>
      <c r="G79" s="16">
        <v>1.5429999999999999</v>
      </c>
      <c r="H79" s="37">
        <v>117.46</v>
      </c>
      <c r="I79" s="37">
        <f t="shared" si="10"/>
        <v>15.589621076381974</v>
      </c>
      <c r="J79" s="37">
        <f t="shared" si="11"/>
        <v>181.24077999999997</v>
      </c>
      <c r="K79" s="37">
        <f t="shared" si="6"/>
        <v>24.054785320857384</v>
      </c>
      <c r="L79" s="37">
        <v>0</v>
      </c>
      <c r="M79" s="36">
        <f t="shared" si="7"/>
        <v>181.24077999999997</v>
      </c>
      <c r="N79" s="36">
        <f t="shared" si="8"/>
        <v>24.054785320857384</v>
      </c>
      <c r="O79" s="33">
        <v>2777.4</v>
      </c>
      <c r="P79" s="32">
        <f t="shared" si="9"/>
        <v>368.6243280907824</v>
      </c>
      <c r="Q79" s="11"/>
    </row>
    <row r="80" spans="1:17" ht="24.95" customHeight="1" thickBot="1" x14ac:dyDescent="0.3">
      <c r="A80" s="8">
        <v>75</v>
      </c>
      <c r="B80" s="38" t="s">
        <v>21</v>
      </c>
      <c r="C80" s="5"/>
      <c r="D80" s="9">
        <v>332</v>
      </c>
      <c r="E80" s="5" t="s">
        <v>17</v>
      </c>
      <c r="F80" s="5" t="s">
        <v>168</v>
      </c>
      <c r="G80" s="16">
        <v>1.47E-2</v>
      </c>
      <c r="H80" s="37">
        <v>117.46</v>
      </c>
      <c r="I80" s="37">
        <f t="shared" si="10"/>
        <v>15.589621076381974</v>
      </c>
      <c r="J80" s="37">
        <f t="shared" si="11"/>
        <v>1.7266619999999999</v>
      </c>
      <c r="K80" s="37">
        <f t="shared" si="6"/>
        <v>0.22916742982281502</v>
      </c>
      <c r="L80" s="37">
        <v>0</v>
      </c>
      <c r="M80" s="36">
        <f t="shared" si="7"/>
        <v>1.7266619999999999</v>
      </c>
      <c r="N80" s="36">
        <f t="shared" si="8"/>
        <v>0.22916742982281502</v>
      </c>
      <c r="O80" s="33">
        <v>10.29</v>
      </c>
      <c r="P80" s="32">
        <f t="shared" si="9"/>
        <v>1.3657176985865018</v>
      </c>
      <c r="Q80" s="11"/>
    </row>
    <row r="81" spans="1:17" ht="24.95" customHeight="1" thickBot="1" x14ac:dyDescent="0.3">
      <c r="A81" s="8">
        <v>76</v>
      </c>
      <c r="B81" s="38" t="s">
        <v>21</v>
      </c>
      <c r="C81" s="5"/>
      <c r="D81" s="9">
        <v>333</v>
      </c>
      <c r="E81" s="5" t="s">
        <v>17</v>
      </c>
      <c r="F81" s="5" t="s">
        <v>168</v>
      </c>
      <c r="G81" s="16">
        <v>8.6300000000000002E-2</v>
      </c>
      <c r="H81" s="37">
        <v>117.46</v>
      </c>
      <c r="I81" s="37">
        <f t="shared" si="10"/>
        <v>15.589621076381974</v>
      </c>
      <c r="J81" s="37">
        <f t="shared" si="11"/>
        <v>10.136797999999999</v>
      </c>
      <c r="K81" s="37">
        <f t="shared" si="6"/>
        <v>1.3453842988917644</v>
      </c>
      <c r="L81" s="37">
        <v>0</v>
      </c>
      <c r="M81" s="36">
        <f t="shared" si="7"/>
        <v>10.136797999999999</v>
      </c>
      <c r="N81" s="36">
        <f t="shared" si="8"/>
        <v>1.3453842988917644</v>
      </c>
      <c r="O81" s="33">
        <v>60.41</v>
      </c>
      <c r="P81" s="32">
        <f t="shared" si="9"/>
        <v>8.0177848563275589</v>
      </c>
      <c r="Q81" s="11"/>
    </row>
    <row r="82" spans="1:17" ht="24.95" customHeight="1" thickBot="1" x14ac:dyDescent="0.3">
      <c r="A82" s="8">
        <v>77</v>
      </c>
      <c r="B82" s="38" t="s">
        <v>31</v>
      </c>
      <c r="C82" s="5"/>
      <c r="D82" s="9" t="s">
        <v>32</v>
      </c>
      <c r="E82" s="5" t="s">
        <v>19</v>
      </c>
      <c r="F82" s="5" t="s">
        <v>168</v>
      </c>
      <c r="G82" s="16">
        <v>0.29849999999999999</v>
      </c>
      <c r="H82" s="37">
        <v>117.83</v>
      </c>
      <c r="I82" s="37">
        <f t="shared" si="10"/>
        <v>15.638728515495387</v>
      </c>
      <c r="J82" s="37">
        <f t="shared" si="11"/>
        <v>35.172255</v>
      </c>
      <c r="K82" s="37">
        <f t="shared" si="6"/>
        <v>4.6681604618753729</v>
      </c>
      <c r="L82" s="37">
        <v>0</v>
      </c>
      <c r="M82" s="36">
        <f t="shared" si="7"/>
        <v>35.172255</v>
      </c>
      <c r="N82" s="36">
        <f t="shared" si="8"/>
        <v>4.6681604618753729</v>
      </c>
      <c r="O82" s="33">
        <v>268.64999999999998</v>
      </c>
      <c r="P82" s="32">
        <f t="shared" si="9"/>
        <v>35.655982480589287</v>
      </c>
      <c r="Q82" s="11"/>
    </row>
    <row r="83" spans="1:17" ht="24.95" customHeight="1" thickBot="1" x14ac:dyDescent="0.3">
      <c r="A83" s="8">
        <v>78</v>
      </c>
      <c r="B83" s="38" t="s">
        <v>31</v>
      </c>
      <c r="C83" s="5"/>
      <c r="D83" s="9" t="s">
        <v>33</v>
      </c>
      <c r="E83" s="5" t="s">
        <v>19</v>
      </c>
      <c r="F83" s="5" t="s">
        <v>168</v>
      </c>
      <c r="G83" s="16">
        <v>0.29380000000000001</v>
      </c>
      <c r="H83" s="37">
        <v>117.83</v>
      </c>
      <c r="I83" s="37">
        <f t="shared" si="10"/>
        <v>15.638728515495387</v>
      </c>
      <c r="J83" s="37">
        <f t="shared" si="11"/>
        <v>34.618454</v>
      </c>
      <c r="K83" s="37">
        <f t="shared" si="6"/>
        <v>4.5946584378525452</v>
      </c>
      <c r="L83" s="37">
        <v>0</v>
      </c>
      <c r="M83" s="36">
        <f t="shared" si="7"/>
        <v>34.618454</v>
      </c>
      <c r="N83" s="36">
        <f t="shared" si="8"/>
        <v>4.5946584378525452</v>
      </c>
      <c r="O83" s="33">
        <v>264.42</v>
      </c>
      <c r="P83" s="32">
        <f t="shared" si="9"/>
        <v>35.094565000995424</v>
      </c>
      <c r="Q83" s="11"/>
    </row>
    <row r="84" spans="1:17" ht="24.95" customHeight="1" thickBot="1" x14ac:dyDescent="0.3">
      <c r="A84" s="8">
        <v>79</v>
      </c>
      <c r="B84" s="38" t="s">
        <v>31</v>
      </c>
      <c r="C84" s="5"/>
      <c r="D84" s="9" t="s">
        <v>146</v>
      </c>
      <c r="E84" s="5" t="s">
        <v>17</v>
      </c>
      <c r="F84" s="5" t="s">
        <v>168</v>
      </c>
      <c r="G84" s="16">
        <v>1.5227999999999999</v>
      </c>
      <c r="H84" s="37">
        <v>117.9</v>
      </c>
      <c r="I84" s="37">
        <f t="shared" si="10"/>
        <v>15.648019112084411</v>
      </c>
      <c r="J84" s="37">
        <f t="shared" si="11"/>
        <v>179.53811999999999</v>
      </c>
      <c r="K84" s="37">
        <f t="shared" si="6"/>
        <v>23.828803503882138</v>
      </c>
      <c r="L84" s="37">
        <v>0</v>
      </c>
      <c r="M84" s="36">
        <f t="shared" si="7"/>
        <v>179.53811999999999</v>
      </c>
      <c r="N84" s="36">
        <f t="shared" si="8"/>
        <v>23.828803503882138</v>
      </c>
      <c r="O84" s="33">
        <v>2741.04</v>
      </c>
      <c r="P84" s="32">
        <f t="shared" si="9"/>
        <v>363.79852677682658</v>
      </c>
      <c r="Q84" s="11"/>
    </row>
    <row r="85" spans="1:17" ht="24.95" customHeight="1" thickBot="1" x14ac:dyDescent="0.3">
      <c r="A85" s="8"/>
      <c r="B85" s="38"/>
      <c r="C85" s="5"/>
      <c r="D85" s="9"/>
      <c r="E85" s="5" t="s">
        <v>16</v>
      </c>
      <c r="F85" s="5" t="s">
        <v>168</v>
      </c>
      <c r="G85" s="16">
        <v>0.57550000000000001</v>
      </c>
      <c r="H85" s="37">
        <v>240.87</v>
      </c>
      <c r="I85" s="37">
        <f t="shared" si="10"/>
        <v>31.968942862830975</v>
      </c>
      <c r="J85" s="37">
        <f t="shared" si="11"/>
        <v>138.62068500000001</v>
      </c>
      <c r="K85" s="37">
        <f t="shared" si="6"/>
        <v>18.398126617559225</v>
      </c>
      <c r="L85" s="37">
        <v>0</v>
      </c>
      <c r="M85" s="36">
        <f t="shared" si="7"/>
        <v>138.62068500000001</v>
      </c>
      <c r="N85" s="36">
        <f t="shared" si="8"/>
        <v>18.398126617559225</v>
      </c>
      <c r="O85" s="33">
        <v>517.95000000000005</v>
      </c>
      <c r="P85" s="32">
        <f t="shared" si="9"/>
        <v>68.743778618355563</v>
      </c>
      <c r="Q85" s="11"/>
    </row>
    <row r="86" spans="1:17" ht="32.1" customHeight="1" thickBot="1" x14ac:dyDescent="0.3">
      <c r="A86" s="8"/>
      <c r="B86" s="38"/>
      <c r="C86" s="5"/>
      <c r="D86" s="9"/>
      <c r="E86" s="14" t="s">
        <v>179</v>
      </c>
      <c r="F86" s="14"/>
      <c r="G86" s="19">
        <f>G84+G85</f>
        <v>2.0983000000000001</v>
      </c>
      <c r="H86" s="36">
        <f>H84+H85</f>
        <v>358.77</v>
      </c>
      <c r="I86" s="36">
        <f>I84+I85</f>
        <v>47.616961974915384</v>
      </c>
      <c r="J86" s="36">
        <f>J84+J85</f>
        <v>318.15880500000003</v>
      </c>
      <c r="K86" s="36">
        <f>K84+K85</f>
        <v>42.226930121441363</v>
      </c>
      <c r="L86" s="36">
        <v>0</v>
      </c>
      <c r="M86" s="36">
        <f t="shared" si="7"/>
        <v>318.15880500000003</v>
      </c>
      <c r="N86" s="36">
        <f t="shared" si="8"/>
        <v>42.226930121441363</v>
      </c>
      <c r="O86" s="34">
        <f>O84+O85</f>
        <v>3258.99</v>
      </c>
      <c r="P86" s="35">
        <f>P84+P85</f>
        <v>432.54230539518215</v>
      </c>
      <c r="Q86" s="11"/>
    </row>
    <row r="87" spans="1:17" ht="24.95" customHeight="1" thickBot="1" x14ac:dyDescent="0.3">
      <c r="A87" s="8">
        <v>80</v>
      </c>
      <c r="B87" s="38" t="s">
        <v>31</v>
      </c>
      <c r="C87" s="5"/>
      <c r="D87" s="9" t="s">
        <v>147</v>
      </c>
      <c r="E87" s="5" t="s">
        <v>17</v>
      </c>
      <c r="F87" s="5" t="s">
        <v>168</v>
      </c>
      <c r="G87" s="16">
        <v>1.0106999999999999</v>
      </c>
      <c r="H87" s="37">
        <v>117.9</v>
      </c>
      <c r="I87" s="37">
        <f t="shared" si="10"/>
        <v>15.648019112084411</v>
      </c>
      <c r="J87" s="37">
        <f t="shared" si="11"/>
        <v>119.16153</v>
      </c>
      <c r="K87" s="37">
        <f t="shared" si="6"/>
        <v>15.815452916583713</v>
      </c>
      <c r="L87" s="37">
        <v>0</v>
      </c>
      <c r="M87" s="36">
        <f t="shared" si="7"/>
        <v>119.16153</v>
      </c>
      <c r="N87" s="36">
        <f t="shared" si="8"/>
        <v>15.815452916583713</v>
      </c>
      <c r="O87" s="33">
        <v>1212.8399999999999</v>
      </c>
      <c r="P87" s="32">
        <f t="shared" si="9"/>
        <v>160.97153095759504</v>
      </c>
      <c r="Q87" s="11"/>
    </row>
    <row r="88" spans="1:17" ht="24.95" customHeight="1" thickBot="1" x14ac:dyDescent="0.3">
      <c r="A88" s="8">
        <v>81</v>
      </c>
      <c r="B88" s="38" t="s">
        <v>31</v>
      </c>
      <c r="C88" s="5"/>
      <c r="D88" s="9" t="s">
        <v>148</v>
      </c>
      <c r="E88" s="5" t="s">
        <v>19</v>
      </c>
      <c r="F88" s="5" t="s">
        <v>168</v>
      </c>
      <c r="G88" s="16">
        <v>3.9600000000000003E-2</v>
      </c>
      <c r="H88" s="37">
        <v>117.83</v>
      </c>
      <c r="I88" s="37">
        <f t="shared" si="10"/>
        <v>15.638728515495387</v>
      </c>
      <c r="J88" s="37">
        <f t="shared" si="11"/>
        <v>4.6660680000000001</v>
      </c>
      <c r="K88" s="37">
        <f t="shared" si="6"/>
        <v>0.6192936492136174</v>
      </c>
      <c r="L88" s="37">
        <v>0</v>
      </c>
      <c r="M88" s="36">
        <f t="shared" si="7"/>
        <v>4.6660680000000001</v>
      </c>
      <c r="N88" s="36">
        <f t="shared" si="8"/>
        <v>0.6192936492136174</v>
      </c>
      <c r="O88" s="33">
        <v>27.72</v>
      </c>
      <c r="P88" s="32">
        <f t="shared" si="9"/>
        <v>3.6790762492534337</v>
      </c>
      <c r="Q88" s="11" t="s">
        <v>162</v>
      </c>
    </row>
    <row r="89" spans="1:17" ht="24.95" customHeight="1" thickBot="1" x14ac:dyDescent="0.3">
      <c r="A89" s="8">
        <v>82</v>
      </c>
      <c r="B89" s="38" t="s">
        <v>31</v>
      </c>
      <c r="C89" s="5"/>
      <c r="D89" s="9" t="s">
        <v>149</v>
      </c>
      <c r="E89" s="5" t="s">
        <v>19</v>
      </c>
      <c r="F89" s="5" t="s">
        <v>168</v>
      </c>
      <c r="G89" s="16">
        <v>0.1043</v>
      </c>
      <c r="H89" s="37">
        <v>117.83</v>
      </c>
      <c r="I89" s="37">
        <f t="shared" si="10"/>
        <v>15.638728515495387</v>
      </c>
      <c r="J89" s="37">
        <f t="shared" si="11"/>
        <v>12.289669</v>
      </c>
      <c r="K89" s="37">
        <f t="shared" si="6"/>
        <v>1.6311193841661689</v>
      </c>
      <c r="L89" s="37">
        <v>0</v>
      </c>
      <c r="M89" s="36">
        <f t="shared" si="7"/>
        <v>12.289669</v>
      </c>
      <c r="N89" s="36">
        <f t="shared" si="8"/>
        <v>1.6311193841661689</v>
      </c>
      <c r="O89" s="33">
        <v>93.87</v>
      </c>
      <c r="P89" s="32">
        <f t="shared" si="9"/>
        <v>12.458690025880948</v>
      </c>
      <c r="Q89" s="11" t="s">
        <v>162</v>
      </c>
    </row>
    <row r="90" spans="1:17" ht="24.95" customHeight="1" thickBot="1" x14ac:dyDescent="0.3">
      <c r="A90" s="8">
        <v>83</v>
      </c>
      <c r="B90" s="38" t="s">
        <v>31</v>
      </c>
      <c r="C90" s="5"/>
      <c r="D90" s="9" t="s">
        <v>150</v>
      </c>
      <c r="E90" s="5" t="s">
        <v>34</v>
      </c>
      <c r="F90" s="5" t="s">
        <v>168</v>
      </c>
      <c r="G90" s="16">
        <v>4.3200000000000002E-2</v>
      </c>
      <c r="H90" s="37">
        <v>240.65</v>
      </c>
      <c r="I90" s="37">
        <f t="shared" si="10"/>
        <v>31.939743844979759</v>
      </c>
      <c r="J90" s="37">
        <f t="shared" si="11"/>
        <v>10.396080000000001</v>
      </c>
      <c r="K90" s="37">
        <f t="shared" si="6"/>
        <v>1.3797969341031258</v>
      </c>
      <c r="L90" s="37">
        <v>0</v>
      </c>
      <c r="M90" s="36">
        <f t="shared" si="7"/>
        <v>10.396080000000001</v>
      </c>
      <c r="N90" s="36">
        <f t="shared" si="8"/>
        <v>1.3797969341031258</v>
      </c>
      <c r="O90" s="33">
        <v>30.24</v>
      </c>
      <c r="P90" s="32">
        <f t="shared" si="9"/>
        <v>4.0135377264582912</v>
      </c>
      <c r="Q90" s="11"/>
    </row>
    <row r="91" spans="1:17" ht="24.95" customHeight="1" thickBot="1" x14ac:dyDescent="0.3">
      <c r="A91" s="8">
        <v>84</v>
      </c>
      <c r="B91" s="38" t="s">
        <v>31</v>
      </c>
      <c r="C91" s="5"/>
      <c r="D91" s="9" t="s">
        <v>151</v>
      </c>
      <c r="E91" s="5" t="s">
        <v>16</v>
      </c>
      <c r="F91" s="5" t="s">
        <v>168</v>
      </c>
      <c r="G91" s="16">
        <v>0.64810000000000001</v>
      </c>
      <c r="H91" s="37">
        <v>240.87</v>
      </c>
      <c r="I91" s="37">
        <f t="shared" si="10"/>
        <v>31.968942862830975</v>
      </c>
      <c r="J91" s="37">
        <f t="shared" si="11"/>
        <v>156.10784699999999</v>
      </c>
      <c r="K91" s="37">
        <f t="shared" si="6"/>
        <v>20.719071869400754</v>
      </c>
      <c r="L91" s="37">
        <v>0</v>
      </c>
      <c r="M91" s="36">
        <f t="shared" si="7"/>
        <v>156.10784699999999</v>
      </c>
      <c r="N91" s="36">
        <f t="shared" si="8"/>
        <v>20.719071869400754</v>
      </c>
      <c r="O91" s="33">
        <v>777.72</v>
      </c>
      <c r="P91" s="32">
        <f t="shared" si="9"/>
        <v>103.22118256022297</v>
      </c>
      <c r="Q91" s="11"/>
    </row>
    <row r="92" spans="1:17" ht="24.95" customHeight="1" thickBot="1" x14ac:dyDescent="0.3">
      <c r="A92" s="8">
        <v>85</v>
      </c>
      <c r="B92" s="38" t="s">
        <v>31</v>
      </c>
      <c r="C92" s="5"/>
      <c r="D92" s="9" t="s">
        <v>152</v>
      </c>
      <c r="E92" s="5" t="s">
        <v>16</v>
      </c>
      <c r="F92" s="5" t="s">
        <v>168</v>
      </c>
      <c r="G92" s="16">
        <v>3.3099999999999997E-2</v>
      </c>
      <c r="H92" s="37">
        <v>240.87</v>
      </c>
      <c r="I92" s="37">
        <f t="shared" si="10"/>
        <v>31.968942862830975</v>
      </c>
      <c r="J92" s="37">
        <f t="shared" si="11"/>
        <v>7.9727969999999999</v>
      </c>
      <c r="K92" s="37">
        <f t="shared" si="6"/>
        <v>1.0581720087597053</v>
      </c>
      <c r="L92" s="37">
        <v>0</v>
      </c>
      <c r="M92" s="36">
        <f t="shared" si="7"/>
        <v>7.9727969999999999</v>
      </c>
      <c r="N92" s="36">
        <f t="shared" si="8"/>
        <v>1.0581720087597053</v>
      </c>
      <c r="O92" s="33">
        <v>29.79</v>
      </c>
      <c r="P92" s="32">
        <f t="shared" si="9"/>
        <v>3.9538124626717099</v>
      </c>
      <c r="Q92" s="11"/>
    </row>
    <row r="93" spans="1:17" ht="24.95" customHeight="1" thickBot="1" x14ac:dyDescent="0.3">
      <c r="A93" s="8">
        <v>86</v>
      </c>
      <c r="B93" s="38" t="s">
        <v>31</v>
      </c>
      <c r="C93" s="5"/>
      <c r="D93" s="9" t="s">
        <v>153</v>
      </c>
      <c r="E93" s="5" t="s">
        <v>16</v>
      </c>
      <c r="F93" s="5" t="s">
        <v>168</v>
      </c>
      <c r="G93" s="16">
        <v>0.3503</v>
      </c>
      <c r="H93" s="37">
        <v>240.87</v>
      </c>
      <c r="I93" s="37">
        <f t="shared" si="10"/>
        <v>31.968942862830975</v>
      </c>
      <c r="J93" s="37">
        <f t="shared" si="11"/>
        <v>84.376761000000002</v>
      </c>
      <c r="K93" s="37">
        <f t="shared" si="6"/>
        <v>11.19872068484969</v>
      </c>
      <c r="L93" s="37">
        <v>0</v>
      </c>
      <c r="M93" s="36">
        <f t="shared" si="7"/>
        <v>84.376761000000002</v>
      </c>
      <c r="N93" s="36">
        <f t="shared" si="8"/>
        <v>11.19872068484969</v>
      </c>
      <c r="O93" s="33">
        <v>315.27</v>
      </c>
      <c r="P93" s="32">
        <f t="shared" si="9"/>
        <v>41.843519808879151</v>
      </c>
      <c r="Q93" s="11"/>
    </row>
    <row r="94" spans="1:17" ht="24.95" customHeight="1" thickBot="1" x14ac:dyDescent="0.3">
      <c r="A94" s="8">
        <v>87</v>
      </c>
      <c r="B94" s="38" t="s">
        <v>31</v>
      </c>
      <c r="C94" s="5"/>
      <c r="D94" s="9" t="s">
        <v>154</v>
      </c>
      <c r="E94" s="5" t="s">
        <v>16</v>
      </c>
      <c r="F94" s="5" t="s">
        <v>168</v>
      </c>
      <c r="G94" s="16">
        <v>1.1559999999999999</v>
      </c>
      <c r="H94" s="37">
        <v>240.87</v>
      </c>
      <c r="I94" s="37">
        <f t="shared" si="10"/>
        <v>31.968942862830975</v>
      </c>
      <c r="J94" s="37">
        <f t="shared" si="11"/>
        <v>278.44571999999999</v>
      </c>
      <c r="K94" s="37">
        <f t="shared" si="6"/>
        <v>36.956097949432603</v>
      </c>
      <c r="L94" s="37">
        <v>0</v>
      </c>
      <c r="M94" s="36">
        <f t="shared" si="7"/>
        <v>278.44571999999999</v>
      </c>
      <c r="N94" s="36">
        <f t="shared" si="8"/>
        <v>36.956097949432603</v>
      </c>
      <c r="O94" s="33">
        <v>2080.8000000000002</v>
      </c>
      <c r="P94" s="32">
        <f t="shared" si="9"/>
        <v>276.16961974915392</v>
      </c>
      <c r="Q94" s="11"/>
    </row>
    <row r="95" spans="1:17" ht="24.95" customHeight="1" thickBot="1" x14ac:dyDescent="0.3">
      <c r="A95" s="8">
        <v>88</v>
      </c>
      <c r="B95" s="38" t="s">
        <v>31</v>
      </c>
      <c r="C95" s="5"/>
      <c r="D95" s="9">
        <v>334</v>
      </c>
      <c r="E95" s="5" t="s">
        <v>35</v>
      </c>
      <c r="F95" s="5" t="s">
        <v>168</v>
      </c>
      <c r="G95" s="16">
        <v>7.1900000000000006E-2</v>
      </c>
      <c r="H95" s="37">
        <v>240.95</v>
      </c>
      <c r="I95" s="37">
        <f t="shared" si="10"/>
        <v>31.979560687504144</v>
      </c>
      <c r="J95" s="37">
        <f t="shared" si="11"/>
        <v>17.324304999999999</v>
      </c>
      <c r="K95" s="37">
        <f t="shared" si="6"/>
        <v>2.299330413431548</v>
      </c>
      <c r="L95" s="37">
        <v>0</v>
      </c>
      <c r="M95" s="36">
        <f t="shared" si="7"/>
        <v>17.324304999999999</v>
      </c>
      <c r="N95" s="36">
        <f t="shared" si="8"/>
        <v>2.299330413431548</v>
      </c>
      <c r="O95" s="33">
        <v>64.709999999999994</v>
      </c>
      <c r="P95" s="32">
        <f t="shared" si="9"/>
        <v>8.5884929325104498</v>
      </c>
      <c r="Q95" s="11"/>
    </row>
    <row r="96" spans="1:17" ht="24.95" customHeight="1" thickBot="1" x14ac:dyDescent="0.3">
      <c r="A96" s="8"/>
      <c r="B96" s="38"/>
      <c r="C96" s="5"/>
      <c r="D96" s="9"/>
      <c r="E96" s="5" t="s">
        <v>16</v>
      </c>
      <c r="F96" s="5" t="s">
        <v>168</v>
      </c>
      <c r="G96" s="16">
        <v>0.1144</v>
      </c>
      <c r="H96" s="37">
        <v>240.87</v>
      </c>
      <c r="I96" s="37">
        <f t="shared" si="10"/>
        <v>31.968942862830975</v>
      </c>
      <c r="J96" s="37">
        <f t="shared" si="11"/>
        <v>27.555528000000002</v>
      </c>
      <c r="K96" s="37">
        <f t="shared" si="6"/>
        <v>3.6572470635078638</v>
      </c>
      <c r="L96" s="37">
        <v>0</v>
      </c>
      <c r="M96" s="36">
        <f t="shared" si="7"/>
        <v>27.555528000000002</v>
      </c>
      <c r="N96" s="36">
        <f t="shared" si="8"/>
        <v>3.6572470635078638</v>
      </c>
      <c r="O96" s="33">
        <v>102.96</v>
      </c>
      <c r="P96" s="32">
        <f t="shared" si="9"/>
        <v>13.665140354369896</v>
      </c>
      <c r="Q96" s="11"/>
    </row>
    <row r="97" spans="1:17" ht="24.95" customHeight="1" thickBot="1" x14ac:dyDescent="0.3">
      <c r="A97" s="8"/>
      <c r="B97" s="38"/>
      <c r="C97" s="5"/>
      <c r="D97" s="9"/>
      <c r="E97" s="5" t="s">
        <v>34</v>
      </c>
      <c r="F97" s="5" t="s">
        <v>168</v>
      </c>
      <c r="G97" s="16">
        <v>5.3900000000000003E-2</v>
      </c>
      <c r="H97" s="37">
        <v>240.65</v>
      </c>
      <c r="I97" s="37">
        <f t="shared" si="10"/>
        <v>31.939743844979759</v>
      </c>
      <c r="J97" s="37">
        <f t="shared" si="11"/>
        <v>12.971035000000001</v>
      </c>
      <c r="K97" s="37">
        <f t="shared" si="6"/>
        <v>1.7215521932444091</v>
      </c>
      <c r="L97" s="37">
        <v>0</v>
      </c>
      <c r="M97" s="36">
        <f t="shared" si="7"/>
        <v>12.971035000000001</v>
      </c>
      <c r="N97" s="36">
        <f t="shared" si="8"/>
        <v>1.7215521932444091</v>
      </c>
      <c r="O97" s="33">
        <v>48.51</v>
      </c>
      <c r="P97" s="32">
        <f t="shared" si="9"/>
        <v>6.4383834361935088</v>
      </c>
      <c r="Q97" s="11"/>
    </row>
    <row r="98" spans="1:17" ht="32.1" customHeight="1" thickBot="1" x14ac:dyDescent="0.3">
      <c r="A98" s="8"/>
      <c r="B98" s="38"/>
      <c r="C98" s="5"/>
      <c r="D98" s="9"/>
      <c r="E98" s="14" t="s">
        <v>180</v>
      </c>
      <c r="F98" s="14"/>
      <c r="G98" s="19">
        <f>G95+G96+G97</f>
        <v>0.24020000000000002</v>
      </c>
      <c r="H98" s="36">
        <f>H95+H96+H97</f>
        <v>722.47</v>
      </c>
      <c r="I98" s="36">
        <f>I95+I96+I97</f>
        <v>95.888247395314878</v>
      </c>
      <c r="J98" s="36">
        <f>J95+J96+J97</f>
        <v>57.850868000000006</v>
      </c>
      <c r="K98" s="36">
        <f>K95+K96+K97</f>
        <v>7.6781296701838206</v>
      </c>
      <c r="L98" s="36">
        <v>0</v>
      </c>
      <c r="M98" s="36">
        <f t="shared" si="7"/>
        <v>57.850868000000006</v>
      </c>
      <c r="N98" s="36">
        <f t="shared" si="8"/>
        <v>7.6781296701838206</v>
      </c>
      <c r="O98" s="34">
        <f>O95+O96+O97</f>
        <v>216.17999999999998</v>
      </c>
      <c r="P98" s="35">
        <v>28.7</v>
      </c>
      <c r="Q98" s="11"/>
    </row>
    <row r="99" spans="1:17" ht="24.95" customHeight="1" thickBot="1" x14ac:dyDescent="0.3">
      <c r="A99" s="8">
        <v>89</v>
      </c>
      <c r="B99" s="38" t="s">
        <v>31</v>
      </c>
      <c r="C99" s="5"/>
      <c r="D99" s="9">
        <v>338</v>
      </c>
      <c r="E99" s="5" t="s">
        <v>34</v>
      </c>
      <c r="F99" s="5" t="s">
        <v>168</v>
      </c>
      <c r="G99" s="16">
        <v>5.3900000000000003E-2</v>
      </c>
      <c r="H99" s="37">
        <v>240.65</v>
      </c>
      <c r="I99" s="37">
        <f t="shared" si="10"/>
        <v>31.939743844979759</v>
      </c>
      <c r="J99" s="37">
        <f t="shared" si="11"/>
        <v>12.971035000000001</v>
      </c>
      <c r="K99" s="37">
        <f t="shared" si="6"/>
        <v>1.7215521932444091</v>
      </c>
      <c r="L99" s="37">
        <v>0</v>
      </c>
      <c r="M99" s="36">
        <f t="shared" si="7"/>
        <v>12.971035000000001</v>
      </c>
      <c r="N99" s="36">
        <f t="shared" si="8"/>
        <v>1.7215521932444091</v>
      </c>
      <c r="O99" s="33">
        <v>48.51</v>
      </c>
      <c r="P99" s="32">
        <f t="shared" si="9"/>
        <v>6.4383834361935088</v>
      </c>
      <c r="Q99" s="11"/>
    </row>
    <row r="100" spans="1:17" ht="24.95" customHeight="1" thickBot="1" x14ac:dyDescent="0.3">
      <c r="A100" s="8"/>
      <c r="B100" s="38"/>
      <c r="C100" s="5"/>
      <c r="D100" s="9"/>
      <c r="E100" s="5" t="s">
        <v>16</v>
      </c>
      <c r="F100" s="5" t="s">
        <v>168</v>
      </c>
      <c r="G100" s="16">
        <v>0.3014</v>
      </c>
      <c r="H100" s="37">
        <v>240.87</v>
      </c>
      <c r="I100" s="37">
        <f t="shared" si="10"/>
        <v>31.968942862830975</v>
      </c>
      <c r="J100" s="37">
        <f t="shared" si="11"/>
        <v>72.598218000000003</v>
      </c>
      <c r="K100" s="37">
        <f t="shared" si="6"/>
        <v>9.6354393788572565</v>
      </c>
      <c r="L100" s="37">
        <v>0</v>
      </c>
      <c r="M100" s="36">
        <f t="shared" si="7"/>
        <v>72.598218000000003</v>
      </c>
      <c r="N100" s="36">
        <f t="shared" si="8"/>
        <v>9.6354393788572565</v>
      </c>
      <c r="O100" s="33">
        <v>271.26</v>
      </c>
      <c r="P100" s="32">
        <f t="shared" si="9"/>
        <v>36.002389010551461</v>
      </c>
      <c r="Q100" s="11"/>
    </row>
    <row r="101" spans="1:17" ht="24.95" customHeight="1" thickBot="1" x14ac:dyDescent="0.3">
      <c r="A101" s="8"/>
      <c r="B101" s="38"/>
      <c r="C101" s="5"/>
      <c r="D101" s="9"/>
      <c r="E101" s="5" t="s">
        <v>35</v>
      </c>
      <c r="F101" s="5" t="s">
        <v>168</v>
      </c>
      <c r="G101" s="16">
        <v>7.1900000000000006E-2</v>
      </c>
      <c r="H101" s="37">
        <v>240.95</v>
      </c>
      <c r="I101" s="37">
        <f t="shared" si="10"/>
        <v>31.979560687504144</v>
      </c>
      <c r="J101" s="37">
        <f t="shared" si="11"/>
        <v>17.324304999999999</v>
      </c>
      <c r="K101" s="37">
        <f t="shared" si="6"/>
        <v>2.299330413431548</v>
      </c>
      <c r="L101" s="37">
        <v>0</v>
      </c>
      <c r="M101" s="36">
        <f t="shared" si="7"/>
        <v>17.324304999999999</v>
      </c>
      <c r="N101" s="36">
        <f t="shared" si="8"/>
        <v>2.299330413431548</v>
      </c>
      <c r="O101" s="33">
        <v>64.709999999999994</v>
      </c>
      <c r="P101" s="32">
        <f t="shared" si="9"/>
        <v>8.5884929325104498</v>
      </c>
      <c r="Q101" s="11"/>
    </row>
    <row r="102" spans="1:17" ht="32.1" customHeight="1" thickBot="1" x14ac:dyDescent="0.3">
      <c r="A102" s="8"/>
      <c r="B102" s="38"/>
      <c r="C102" s="5"/>
      <c r="D102" s="9"/>
      <c r="E102" s="14" t="s">
        <v>181</v>
      </c>
      <c r="F102" s="14"/>
      <c r="G102" s="19">
        <f>G99+G100+G101</f>
        <v>0.42720000000000002</v>
      </c>
      <c r="H102" s="36">
        <f>H99+H100+H101</f>
        <v>722.47</v>
      </c>
      <c r="I102" s="36">
        <f>I99+I100+I101</f>
        <v>95.888247395314878</v>
      </c>
      <c r="J102" s="36">
        <f>J99+J100+J101</f>
        <v>102.893558</v>
      </c>
      <c r="K102" s="36">
        <f>K99+K100+K101</f>
        <v>13.656321985533214</v>
      </c>
      <c r="L102" s="36">
        <v>0</v>
      </c>
      <c r="M102" s="36">
        <f t="shared" si="7"/>
        <v>102.893558</v>
      </c>
      <c r="N102" s="36">
        <f t="shared" si="8"/>
        <v>13.656321985533214</v>
      </c>
      <c r="O102" s="34">
        <f>O99+O100+O101</f>
        <v>384.47999999999996</v>
      </c>
      <c r="P102" s="35">
        <f>P99+P100+P101</f>
        <v>51.02926537925542</v>
      </c>
      <c r="Q102" s="11"/>
    </row>
    <row r="103" spans="1:17" ht="24.95" customHeight="1" thickBot="1" x14ac:dyDescent="0.3">
      <c r="A103" s="8">
        <v>90</v>
      </c>
      <c r="B103" s="38" t="s">
        <v>31</v>
      </c>
      <c r="C103" s="5"/>
      <c r="D103" s="9" t="s">
        <v>36</v>
      </c>
      <c r="E103" s="5" t="s">
        <v>16</v>
      </c>
      <c r="F103" s="5" t="s">
        <v>168</v>
      </c>
      <c r="G103" s="16">
        <v>2.1899999999999999E-2</v>
      </c>
      <c r="H103" s="37">
        <v>240.87</v>
      </c>
      <c r="I103" s="37">
        <f t="shared" si="10"/>
        <v>31.968942862830975</v>
      </c>
      <c r="J103" s="37">
        <f t="shared" si="11"/>
        <v>5.2750529999999998</v>
      </c>
      <c r="K103" s="37">
        <f t="shared" si="6"/>
        <v>0.7001198486959983</v>
      </c>
      <c r="L103" s="37">
        <v>0</v>
      </c>
      <c r="M103" s="36">
        <f t="shared" si="7"/>
        <v>5.2750529999999998</v>
      </c>
      <c r="N103" s="36">
        <f t="shared" si="8"/>
        <v>0.7001198486959983</v>
      </c>
      <c r="O103" s="33">
        <v>15.33</v>
      </c>
      <c r="P103" s="32">
        <f t="shared" si="9"/>
        <v>2.0346406529962171</v>
      </c>
      <c r="Q103" s="11"/>
    </row>
    <row r="104" spans="1:17" ht="24.95" customHeight="1" thickBot="1" x14ac:dyDescent="0.3">
      <c r="A104" s="8">
        <v>91</v>
      </c>
      <c r="B104" s="38" t="s">
        <v>31</v>
      </c>
      <c r="C104" s="5"/>
      <c r="D104" s="9" t="s">
        <v>37</v>
      </c>
      <c r="E104" s="5" t="s">
        <v>17</v>
      </c>
      <c r="F104" s="5" t="s">
        <v>168</v>
      </c>
      <c r="G104" s="16">
        <v>0.41789999999999999</v>
      </c>
      <c r="H104" s="37">
        <v>117.9</v>
      </c>
      <c r="I104" s="37">
        <f t="shared" si="10"/>
        <v>15.648019112084411</v>
      </c>
      <c r="J104" s="37">
        <f t="shared" si="11"/>
        <v>49.270409999999998</v>
      </c>
      <c r="K104" s="37">
        <f t="shared" si="6"/>
        <v>6.539307186940075</v>
      </c>
      <c r="L104" s="37">
        <v>0</v>
      </c>
      <c r="M104" s="36">
        <f t="shared" si="7"/>
        <v>49.270409999999998</v>
      </c>
      <c r="N104" s="36">
        <f t="shared" si="8"/>
        <v>6.539307186940075</v>
      </c>
      <c r="O104" s="33">
        <v>376.11</v>
      </c>
      <c r="P104" s="32">
        <f t="shared" si="9"/>
        <v>49.918375472825005</v>
      </c>
      <c r="Q104" s="11"/>
    </row>
    <row r="105" spans="1:17" ht="24.95" customHeight="1" thickBot="1" x14ac:dyDescent="0.3">
      <c r="A105" s="8">
        <v>92</v>
      </c>
      <c r="B105" s="38" t="s">
        <v>31</v>
      </c>
      <c r="C105" s="5"/>
      <c r="D105" s="9" t="s">
        <v>38</v>
      </c>
      <c r="E105" s="5" t="s">
        <v>19</v>
      </c>
      <c r="F105" s="5" t="s">
        <v>168</v>
      </c>
      <c r="G105" s="16">
        <v>3.3099999999999997E-2</v>
      </c>
      <c r="H105" s="37">
        <v>117.83</v>
      </c>
      <c r="I105" s="37">
        <f t="shared" si="10"/>
        <v>15.638728515495387</v>
      </c>
      <c r="J105" s="37">
        <f t="shared" si="11"/>
        <v>3.9001729999999997</v>
      </c>
      <c r="K105" s="37">
        <f t="shared" si="6"/>
        <v>0.51764191386289726</v>
      </c>
      <c r="L105" s="37">
        <v>0</v>
      </c>
      <c r="M105" s="36">
        <f t="shared" si="7"/>
        <v>3.9001729999999997</v>
      </c>
      <c r="N105" s="36">
        <f t="shared" si="8"/>
        <v>0.51764191386289726</v>
      </c>
      <c r="O105" s="33">
        <v>29.79</v>
      </c>
      <c r="P105" s="32">
        <f t="shared" si="9"/>
        <v>3.9538124626717099</v>
      </c>
      <c r="Q105" s="11"/>
    </row>
    <row r="106" spans="1:17" ht="24.95" customHeight="1" thickBot="1" x14ac:dyDescent="0.3">
      <c r="A106" s="8">
        <v>93</v>
      </c>
      <c r="B106" s="38" t="s">
        <v>31</v>
      </c>
      <c r="C106" s="5"/>
      <c r="D106" s="9" t="s">
        <v>39</v>
      </c>
      <c r="E106" s="5" t="s">
        <v>19</v>
      </c>
      <c r="F106" s="5" t="s">
        <v>168</v>
      </c>
      <c r="G106" s="16">
        <v>1.26E-2</v>
      </c>
      <c r="H106" s="37">
        <v>117.83</v>
      </c>
      <c r="I106" s="37">
        <f t="shared" si="10"/>
        <v>15.638728515495387</v>
      </c>
      <c r="J106" s="37">
        <f t="shared" si="11"/>
        <v>1.484658</v>
      </c>
      <c r="K106" s="37">
        <f t="shared" si="6"/>
        <v>0.19704797929524187</v>
      </c>
      <c r="L106" s="37">
        <v>0</v>
      </c>
      <c r="M106" s="36">
        <f t="shared" si="7"/>
        <v>1.484658</v>
      </c>
      <c r="N106" s="36">
        <f t="shared" si="8"/>
        <v>0.19704797929524187</v>
      </c>
      <c r="O106" s="33">
        <v>8.82</v>
      </c>
      <c r="P106" s="32">
        <f t="shared" si="9"/>
        <v>1.1706151702170018</v>
      </c>
      <c r="Q106" s="11"/>
    </row>
    <row r="107" spans="1:17" ht="24.95" customHeight="1" thickBot="1" x14ac:dyDescent="0.3">
      <c r="A107" s="8">
        <v>94</v>
      </c>
      <c r="B107" s="38" t="s">
        <v>31</v>
      </c>
      <c r="C107" s="5"/>
      <c r="D107" s="9" t="s">
        <v>40</v>
      </c>
      <c r="E107" s="5" t="s">
        <v>16</v>
      </c>
      <c r="F107" s="5" t="s">
        <v>168</v>
      </c>
      <c r="G107" s="16">
        <v>1.1552</v>
      </c>
      <c r="H107" s="37">
        <v>240.87</v>
      </c>
      <c r="I107" s="37">
        <f t="shared" si="10"/>
        <v>31.968942862830975</v>
      </c>
      <c r="J107" s="37">
        <f t="shared" si="11"/>
        <v>278.25302399999998</v>
      </c>
      <c r="K107" s="37">
        <f t="shared" si="6"/>
        <v>36.930522795142345</v>
      </c>
      <c r="L107" s="37">
        <v>0</v>
      </c>
      <c r="M107" s="36">
        <f t="shared" si="7"/>
        <v>278.25302399999998</v>
      </c>
      <c r="N107" s="36">
        <f t="shared" si="8"/>
        <v>36.930522795142345</v>
      </c>
      <c r="O107" s="33">
        <v>2079.36</v>
      </c>
      <c r="P107" s="32">
        <f t="shared" si="9"/>
        <v>275.97849890503682</v>
      </c>
      <c r="Q107" s="11"/>
    </row>
    <row r="108" spans="1:17" ht="24.95" customHeight="1" thickBot="1" x14ac:dyDescent="0.3">
      <c r="A108" s="8">
        <v>95</v>
      </c>
      <c r="B108" s="38" t="s">
        <v>31</v>
      </c>
      <c r="C108" s="5"/>
      <c r="D108" s="9" t="s">
        <v>41</v>
      </c>
      <c r="E108" s="5" t="s">
        <v>16</v>
      </c>
      <c r="F108" s="5" t="s">
        <v>168</v>
      </c>
      <c r="G108" s="16">
        <v>0.65749999999999997</v>
      </c>
      <c r="H108" s="37">
        <v>240.87</v>
      </c>
      <c r="I108" s="37">
        <f t="shared" si="10"/>
        <v>31.968942862830975</v>
      </c>
      <c r="J108" s="37">
        <f t="shared" si="11"/>
        <v>158.37202500000001</v>
      </c>
      <c r="K108" s="37">
        <f t="shared" si="6"/>
        <v>21.019579932311366</v>
      </c>
      <c r="L108" s="37">
        <v>0</v>
      </c>
      <c r="M108" s="36">
        <f t="shared" si="7"/>
        <v>158.37202500000001</v>
      </c>
      <c r="N108" s="36">
        <f t="shared" si="8"/>
        <v>21.019579932311366</v>
      </c>
      <c r="O108" s="33">
        <v>789</v>
      </c>
      <c r="P108" s="32">
        <f t="shared" si="9"/>
        <v>104.71829583913996</v>
      </c>
      <c r="Q108" s="11"/>
    </row>
    <row r="109" spans="1:17" ht="24.95" customHeight="1" thickBot="1" x14ac:dyDescent="0.3">
      <c r="A109" s="8">
        <v>96</v>
      </c>
      <c r="B109" s="38" t="s">
        <v>31</v>
      </c>
      <c r="C109" s="5"/>
      <c r="D109" s="9" t="s">
        <v>42</v>
      </c>
      <c r="E109" s="5" t="s">
        <v>16</v>
      </c>
      <c r="F109" s="5" t="s">
        <v>168</v>
      </c>
      <c r="G109" s="16">
        <v>0.51829999999999998</v>
      </c>
      <c r="H109" s="37">
        <v>240.87</v>
      </c>
      <c r="I109" s="37">
        <f t="shared" si="10"/>
        <v>31.968942862830975</v>
      </c>
      <c r="J109" s="37">
        <f t="shared" si="11"/>
        <v>124.842921</v>
      </c>
      <c r="K109" s="37">
        <f t="shared" si="6"/>
        <v>16.569503085805295</v>
      </c>
      <c r="L109" s="37">
        <v>0</v>
      </c>
      <c r="M109" s="36">
        <f t="shared" si="7"/>
        <v>124.842921</v>
      </c>
      <c r="N109" s="36">
        <f t="shared" si="8"/>
        <v>16.569503085805295</v>
      </c>
      <c r="O109" s="33">
        <v>621.96</v>
      </c>
      <c r="P109" s="32">
        <f t="shared" si="9"/>
        <v>82.548277921560825</v>
      </c>
      <c r="Q109" s="11"/>
    </row>
    <row r="110" spans="1:17" ht="24.95" customHeight="1" thickBot="1" x14ac:dyDescent="0.3">
      <c r="A110" s="8">
        <v>97</v>
      </c>
      <c r="B110" s="38" t="s">
        <v>31</v>
      </c>
      <c r="C110" s="5"/>
      <c r="D110" s="9" t="s">
        <v>43</v>
      </c>
      <c r="E110" s="5" t="s">
        <v>16</v>
      </c>
      <c r="F110" s="5" t="s">
        <v>168</v>
      </c>
      <c r="G110" s="16">
        <v>8.6300000000000002E-2</v>
      </c>
      <c r="H110" s="37">
        <v>240.87</v>
      </c>
      <c r="I110" s="37">
        <f t="shared" si="10"/>
        <v>31.968942862830975</v>
      </c>
      <c r="J110" s="37">
        <f t="shared" si="11"/>
        <v>20.787081000000001</v>
      </c>
      <c r="K110" s="37">
        <f t="shared" si="6"/>
        <v>2.7589197690623131</v>
      </c>
      <c r="L110" s="37">
        <v>0</v>
      </c>
      <c r="M110" s="36">
        <f t="shared" si="7"/>
        <v>20.787081000000001</v>
      </c>
      <c r="N110" s="36">
        <f t="shared" si="8"/>
        <v>2.7589197690623131</v>
      </c>
      <c r="O110" s="33">
        <v>77.67</v>
      </c>
      <c r="P110" s="32">
        <f t="shared" si="9"/>
        <v>10.308580529564006</v>
      </c>
      <c r="Q110" s="11"/>
    </row>
    <row r="111" spans="1:17" ht="24.95" customHeight="1" thickBot="1" x14ac:dyDescent="0.3">
      <c r="A111" s="8">
        <v>98</v>
      </c>
      <c r="B111" s="38" t="s">
        <v>31</v>
      </c>
      <c r="C111" s="5"/>
      <c r="D111" s="9">
        <v>346</v>
      </c>
      <c r="E111" s="5" t="s">
        <v>16</v>
      </c>
      <c r="F111" s="5" t="s">
        <v>168</v>
      </c>
      <c r="G111" s="16">
        <v>3.4200000000000001E-2</v>
      </c>
      <c r="H111" s="37">
        <v>240.87</v>
      </c>
      <c r="I111" s="37">
        <f t="shared" si="10"/>
        <v>31.968942862830975</v>
      </c>
      <c r="J111" s="37">
        <f t="shared" si="11"/>
        <v>8.2377540000000007</v>
      </c>
      <c r="K111" s="37">
        <f t="shared" si="6"/>
        <v>1.0933378459088194</v>
      </c>
      <c r="L111" s="37">
        <v>0</v>
      </c>
      <c r="M111" s="36">
        <f t="shared" si="7"/>
        <v>8.2377540000000007</v>
      </c>
      <c r="N111" s="36">
        <f t="shared" si="8"/>
        <v>1.0933378459088194</v>
      </c>
      <c r="O111" s="33">
        <v>23.94</v>
      </c>
      <c r="P111" s="32">
        <f t="shared" si="9"/>
        <v>3.1773840334461476</v>
      </c>
      <c r="Q111" s="11"/>
    </row>
    <row r="112" spans="1:17" ht="24.95" customHeight="1" thickBot="1" x14ac:dyDescent="0.3">
      <c r="A112" s="8">
        <v>99</v>
      </c>
      <c r="B112" s="38" t="s">
        <v>31</v>
      </c>
      <c r="C112" s="5"/>
      <c r="D112" s="9" t="s">
        <v>44</v>
      </c>
      <c r="E112" s="5" t="s">
        <v>16</v>
      </c>
      <c r="F112" s="5" t="s">
        <v>168</v>
      </c>
      <c r="G112" s="16">
        <v>8.3000000000000001E-3</v>
      </c>
      <c r="H112" s="37">
        <v>240.87</v>
      </c>
      <c r="I112" s="37">
        <f t="shared" si="10"/>
        <v>31.968942862830975</v>
      </c>
      <c r="J112" s="37">
        <f t="shared" si="11"/>
        <v>1.9992210000000001</v>
      </c>
      <c r="K112" s="37">
        <f t="shared" si="6"/>
        <v>0.26534222576149707</v>
      </c>
      <c r="L112" s="37">
        <v>0</v>
      </c>
      <c r="M112" s="36">
        <f t="shared" si="7"/>
        <v>1.9992210000000001</v>
      </c>
      <c r="N112" s="36">
        <f t="shared" si="8"/>
        <v>0.26534222576149707</v>
      </c>
      <c r="O112" s="33">
        <v>5.81</v>
      </c>
      <c r="P112" s="32">
        <f t="shared" si="9"/>
        <v>0.77111951688897729</v>
      </c>
      <c r="Q112" s="11"/>
    </row>
    <row r="113" spans="1:17" ht="24.95" customHeight="1" thickBot="1" x14ac:dyDescent="0.3">
      <c r="A113" s="8">
        <v>100</v>
      </c>
      <c r="B113" s="38" t="s">
        <v>31</v>
      </c>
      <c r="C113" s="5"/>
      <c r="D113" s="9" t="s">
        <v>45</v>
      </c>
      <c r="E113" s="5" t="s">
        <v>16</v>
      </c>
      <c r="F113" s="5" t="s">
        <v>168</v>
      </c>
      <c r="G113" s="16">
        <v>8.9999999999999993E-3</v>
      </c>
      <c r="H113" s="37">
        <v>240.87</v>
      </c>
      <c r="I113" s="37">
        <f t="shared" si="10"/>
        <v>31.968942862830975</v>
      </c>
      <c r="J113" s="37">
        <f t="shared" si="11"/>
        <v>2.1678299999999999</v>
      </c>
      <c r="K113" s="37">
        <f t="shared" si="6"/>
        <v>0.28772048576547876</v>
      </c>
      <c r="L113" s="37">
        <v>0</v>
      </c>
      <c r="M113" s="36">
        <f t="shared" si="7"/>
        <v>2.1678299999999999</v>
      </c>
      <c r="N113" s="36">
        <f t="shared" si="8"/>
        <v>0.28772048576547876</v>
      </c>
      <c r="O113" s="33">
        <v>6.3</v>
      </c>
      <c r="P113" s="32">
        <f t="shared" si="9"/>
        <v>0.83615369301214404</v>
      </c>
      <c r="Q113" s="11"/>
    </row>
    <row r="114" spans="1:17" ht="24.95" customHeight="1" thickBot="1" x14ac:dyDescent="0.3">
      <c r="A114" s="8">
        <v>101</v>
      </c>
      <c r="B114" s="38" t="s">
        <v>31</v>
      </c>
      <c r="C114" s="5"/>
      <c r="D114" s="9" t="s">
        <v>46</v>
      </c>
      <c r="E114" s="5" t="s">
        <v>16</v>
      </c>
      <c r="F114" s="5" t="s">
        <v>168</v>
      </c>
      <c r="G114" s="16">
        <v>8.3000000000000001E-3</v>
      </c>
      <c r="H114" s="37">
        <v>240.87</v>
      </c>
      <c r="I114" s="37">
        <f t="shared" si="10"/>
        <v>31.968942862830975</v>
      </c>
      <c r="J114" s="37">
        <f t="shared" si="11"/>
        <v>1.9992210000000001</v>
      </c>
      <c r="K114" s="37">
        <f t="shared" si="6"/>
        <v>0.26534222576149707</v>
      </c>
      <c r="L114" s="37">
        <v>0</v>
      </c>
      <c r="M114" s="36">
        <f t="shared" si="7"/>
        <v>1.9992210000000001</v>
      </c>
      <c r="N114" s="36">
        <f t="shared" si="8"/>
        <v>0.26534222576149707</v>
      </c>
      <c r="O114" s="33">
        <v>5.81</v>
      </c>
      <c r="P114" s="32">
        <f t="shared" si="9"/>
        <v>0.77111951688897729</v>
      </c>
      <c r="Q114" s="11"/>
    </row>
    <row r="115" spans="1:17" ht="24.95" customHeight="1" thickBot="1" x14ac:dyDescent="0.3">
      <c r="A115" s="8">
        <v>102</v>
      </c>
      <c r="B115" s="38" t="s">
        <v>31</v>
      </c>
      <c r="C115" s="5"/>
      <c r="D115" s="9" t="s">
        <v>47</v>
      </c>
      <c r="E115" s="5" t="s">
        <v>35</v>
      </c>
      <c r="F115" s="5" t="s">
        <v>168</v>
      </c>
      <c r="G115" s="16">
        <v>0.14749999999999999</v>
      </c>
      <c r="H115" s="37">
        <v>240.95</v>
      </c>
      <c r="I115" s="37">
        <f t="shared" si="10"/>
        <v>31.979560687504144</v>
      </c>
      <c r="J115" s="37">
        <f t="shared" si="11"/>
        <v>35.540124999999996</v>
      </c>
      <c r="K115" s="37">
        <f t="shared" si="6"/>
        <v>4.7169852014068612</v>
      </c>
      <c r="L115" s="37">
        <v>0</v>
      </c>
      <c r="M115" s="36">
        <f t="shared" si="7"/>
        <v>35.540124999999996</v>
      </c>
      <c r="N115" s="36">
        <f t="shared" si="8"/>
        <v>4.7169852014068612</v>
      </c>
      <c r="O115" s="33">
        <v>132.75</v>
      </c>
      <c r="P115" s="32">
        <f t="shared" si="9"/>
        <v>17.618952817041606</v>
      </c>
      <c r="Q115" s="11"/>
    </row>
    <row r="116" spans="1:17" ht="24.95" customHeight="1" thickBot="1" x14ac:dyDescent="0.3">
      <c r="A116" s="8">
        <v>103</v>
      </c>
      <c r="B116" s="38" t="s">
        <v>31</v>
      </c>
      <c r="C116" s="5"/>
      <c r="D116" s="9">
        <v>350</v>
      </c>
      <c r="E116" s="5" t="s">
        <v>16</v>
      </c>
      <c r="F116" s="5" t="s">
        <v>168</v>
      </c>
      <c r="G116" s="16">
        <v>5.3900000000000003E-2</v>
      </c>
      <c r="H116" s="37">
        <v>240.87</v>
      </c>
      <c r="I116" s="37">
        <f t="shared" si="10"/>
        <v>31.968942862830975</v>
      </c>
      <c r="J116" s="37">
        <f t="shared" si="11"/>
        <v>12.982893000000001</v>
      </c>
      <c r="K116" s="37">
        <f t="shared" si="6"/>
        <v>1.7231260203065897</v>
      </c>
      <c r="L116" s="37">
        <v>0</v>
      </c>
      <c r="M116" s="36">
        <f t="shared" si="7"/>
        <v>12.982893000000001</v>
      </c>
      <c r="N116" s="36">
        <f t="shared" si="8"/>
        <v>1.7231260203065897</v>
      </c>
      <c r="O116" s="33">
        <v>48.51</v>
      </c>
      <c r="P116" s="32">
        <f t="shared" si="9"/>
        <v>6.4383834361935088</v>
      </c>
      <c r="Q116" s="11"/>
    </row>
    <row r="117" spans="1:17" ht="24.95" customHeight="1" thickBot="1" x14ac:dyDescent="0.3">
      <c r="A117" s="8">
        <v>104</v>
      </c>
      <c r="B117" s="38" t="s">
        <v>31</v>
      </c>
      <c r="C117" s="5"/>
      <c r="D117" s="9">
        <v>352</v>
      </c>
      <c r="E117" s="5" t="s">
        <v>16</v>
      </c>
      <c r="F117" s="5" t="s">
        <v>168</v>
      </c>
      <c r="G117" s="16">
        <v>0.37590000000000001</v>
      </c>
      <c r="H117" s="37">
        <v>240.87</v>
      </c>
      <c r="I117" s="37">
        <f t="shared" si="10"/>
        <v>31.968942862830975</v>
      </c>
      <c r="J117" s="37">
        <f t="shared" si="11"/>
        <v>90.543033000000008</v>
      </c>
      <c r="K117" s="37">
        <f t="shared" si="6"/>
        <v>12.017125622138163</v>
      </c>
      <c r="L117" s="37">
        <v>0</v>
      </c>
      <c r="M117" s="36">
        <f t="shared" si="7"/>
        <v>90.543033000000008</v>
      </c>
      <c r="N117" s="36">
        <f t="shared" si="8"/>
        <v>12.017125622138163</v>
      </c>
      <c r="O117" s="33">
        <v>338.31</v>
      </c>
      <c r="P117" s="32">
        <f t="shared" si="9"/>
        <v>44.901453314752139</v>
      </c>
      <c r="Q117" s="11"/>
    </row>
    <row r="118" spans="1:17" ht="24.95" customHeight="1" thickBot="1" x14ac:dyDescent="0.3">
      <c r="A118" s="8">
        <v>105</v>
      </c>
      <c r="B118" s="38" t="s">
        <v>31</v>
      </c>
      <c r="C118" s="5"/>
      <c r="D118" s="9" t="s">
        <v>48</v>
      </c>
      <c r="E118" s="5" t="s">
        <v>17</v>
      </c>
      <c r="F118" s="5" t="s">
        <v>168</v>
      </c>
      <c r="G118" s="16">
        <v>0.14349999999999999</v>
      </c>
      <c r="H118" s="37">
        <v>117.9</v>
      </c>
      <c r="I118" s="37">
        <f t="shared" si="10"/>
        <v>15.648019112084411</v>
      </c>
      <c r="J118" s="37">
        <f t="shared" si="11"/>
        <v>16.91865</v>
      </c>
      <c r="K118" s="37">
        <f t="shared" si="6"/>
        <v>2.2454907425841126</v>
      </c>
      <c r="L118" s="37">
        <v>0</v>
      </c>
      <c r="M118" s="36">
        <f t="shared" si="7"/>
        <v>16.91865</v>
      </c>
      <c r="N118" s="36">
        <f t="shared" si="8"/>
        <v>2.2454907425841126</v>
      </c>
      <c r="O118" s="33">
        <v>129.15</v>
      </c>
      <c r="P118" s="32">
        <f t="shared" si="9"/>
        <v>17.141150706748956</v>
      </c>
      <c r="Q118" s="11"/>
    </row>
    <row r="119" spans="1:17" ht="24.95" customHeight="1" thickBot="1" x14ac:dyDescent="0.3">
      <c r="A119" s="8">
        <v>106</v>
      </c>
      <c r="B119" s="38" t="s">
        <v>31</v>
      </c>
      <c r="C119" s="5"/>
      <c r="D119" s="9" t="s">
        <v>49</v>
      </c>
      <c r="E119" s="5" t="s">
        <v>17</v>
      </c>
      <c r="F119" s="5" t="s">
        <v>168</v>
      </c>
      <c r="G119" s="16">
        <v>0.14349999999999999</v>
      </c>
      <c r="H119" s="37">
        <v>117.9</v>
      </c>
      <c r="I119" s="37">
        <f t="shared" si="10"/>
        <v>15.648019112084411</v>
      </c>
      <c r="J119" s="37">
        <f t="shared" si="11"/>
        <v>16.91865</v>
      </c>
      <c r="K119" s="37">
        <f t="shared" si="6"/>
        <v>2.2454907425841126</v>
      </c>
      <c r="L119" s="37">
        <v>0</v>
      </c>
      <c r="M119" s="36">
        <f t="shared" si="7"/>
        <v>16.91865</v>
      </c>
      <c r="N119" s="36">
        <f t="shared" si="8"/>
        <v>2.2454907425841126</v>
      </c>
      <c r="O119" s="33">
        <v>129.15</v>
      </c>
      <c r="P119" s="32">
        <f t="shared" si="9"/>
        <v>17.141150706748956</v>
      </c>
      <c r="Q119" s="11"/>
    </row>
    <row r="120" spans="1:17" ht="24.95" customHeight="1" thickBot="1" x14ac:dyDescent="0.3">
      <c r="A120" s="8">
        <v>107</v>
      </c>
      <c r="B120" s="38" t="s">
        <v>31</v>
      </c>
      <c r="C120" s="5"/>
      <c r="D120" s="9" t="s">
        <v>50</v>
      </c>
      <c r="E120" s="5" t="s">
        <v>17</v>
      </c>
      <c r="F120" s="5" t="s">
        <v>168</v>
      </c>
      <c r="G120" s="16">
        <v>6.1000000000000004E-3</v>
      </c>
      <c r="H120" s="37">
        <v>117.9</v>
      </c>
      <c r="I120" s="37">
        <f t="shared" si="10"/>
        <v>15.648019112084411</v>
      </c>
      <c r="J120" s="37">
        <f t="shared" si="11"/>
        <v>0.71919000000000011</v>
      </c>
      <c r="K120" s="37">
        <f t="shared" si="6"/>
        <v>9.5452916583714909E-2</v>
      </c>
      <c r="L120" s="37">
        <v>0</v>
      </c>
      <c r="M120" s="36">
        <f t="shared" si="7"/>
        <v>0.71919000000000011</v>
      </c>
      <c r="N120" s="36">
        <f t="shared" si="8"/>
        <v>9.5452916583714909E-2</v>
      </c>
      <c r="O120" s="33">
        <v>4.2699999999999996</v>
      </c>
      <c r="P120" s="32">
        <f t="shared" si="9"/>
        <v>0.56672639193045315</v>
      </c>
      <c r="Q120" s="11"/>
    </row>
    <row r="121" spans="1:17" ht="24.95" customHeight="1" thickBot="1" x14ac:dyDescent="0.3">
      <c r="A121" s="8">
        <v>108</v>
      </c>
      <c r="B121" s="38" t="s">
        <v>31</v>
      </c>
      <c r="C121" s="5"/>
      <c r="D121" s="9" t="s">
        <v>51</v>
      </c>
      <c r="E121" s="5" t="s">
        <v>16</v>
      </c>
      <c r="F121" s="5" t="s">
        <v>168</v>
      </c>
      <c r="G121" s="16">
        <v>2.7E-2</v>
      </c>
      <c r="H121" s="37">
        <v>240.87</v>
      </c>
      <c r="I121" s="37">
        <f t="shared" si="10"/>
        <v>31.968942862830975</v>
      </c>
      <c r="J121" s="37">
        <f t="shared" si="11"/>
        <v>6.5034900000000002</v>
      </c>
      <c r="K121" s="37">
        <f t="shared" si="6"/>
        <v>0.86316145729643634</v>
      </c>
      <c r="L121" s="37">
        <v>0</v>
      </c>
      <c r="M121" s="36">
        <f t="shared" si="7"/>
        <v>6.5034900000000002</v>
      </c>
      <c r="N121" s="36">
        <f t="shared" si="8"/>
        <v>0.86316145729643634</v>
      </c>
      <c r="O121" s="33">
        <v>18.899999999999999</v>
      </c>
      <c r="P121" s="32">
        <f t="shared" si="9"/>
        <v>2.5084610790364321</v>
      </c>
      <c r="Q121" s="11"/>
    </row>
    <row r="122" spans="1:17" ht="24.95" customHeight="1" thickBot="1" x14ac:dyDescent="0.3">
      <c r="A122" s="8">
        <v>109</v>
      </c>
      <c r="B122" s="38" t="s">
        <v>31</v>
      </c>
      <c r="C122" s="5"/>
      <c r="D122" s="9" t="s">
        <v>52</v>
      </c>
      <c r="E122" s="5" t="s">
        <v>17</v>
      </c>
      <c r="F122" s="5" t="s">
        <v>168</v>
      </c>
      <c r="G122" s="16">
        <v>0.35970000000000002</v>
      </c>
      <c r="H122" s="37">
        <v>117.9</v>
      </c>
      <c r="I122" s="37">
        <f t="shared" si="10"/>
        <v>15.648019112084411</v>
      </c>
      <c r="J122" s="37">
        <f t="shared" si="11"/>
        <v>42.408630000000002</v>
      </c>
      <c r="K122" s="37">
        <f t="shared" si="6"/>
        <v>5.628592474616763</v>
      </c>
      <c r="L122" s="37">
        <v>0</v>
      </c>
      <c r="M122" s="36">
        <f t="shared" si="7"/>
        <v>42.408630000000002</v>
      </c>
      <c r="N122" s="36">
        <f t="shared" si="8"/>
        <v>5.628592474616763</v>
      </c>
      <c r="O122" s="33">
        <v>323.73</v>
      </c>
      <c r="P122" s="32">
        <f t="shared" si="9"/>
        <v>42.966354768066893</v>
      </c>
      <c r="Q122" s="11" t="s">
        <v>162</v>
      </c>
    </row>
    <row r="123" spans="1:17" ht="24.95" customHeight="1" thickBot="1" x14ac:dyDescent="0.3">
      <c r="A123" s="8">
        <v>110</v>
      </c>
      <c r="B123" s="38" t="s">
        <v>31</v>
      </c>
      <c r="C123" s="5"/>
      <c r="D123" s="9" t="s">
        <v>53</v>
      </c>
      <c r="E123" s="5" t="s">
        <v>17</v>
      </c>
      <c r="F123" s="5" t="s">
        <v>168</v>
      </c>
      <c r="G123" s="16">
        <v>0.4748</v>
      </c>
      <c r="H123" s="37">
        <v>117.9</v>
      </c>
      <c r="I123" s="37">
        <f t="shared" si="10"/>
        <v>15.648019112084411</v>
      </c>
      <c r="J123" s="37">
        <f t="shared" si="11"/>
        <v>55.978920000000002</v>
      </c>
      <c r="K123" s="37">
        <f t="shared" si="6"/>
        <v>7.4296794744176786</v>
      </c>
      <c r="L123" s="37">
        <v>0</v>
      </c>
      <c r="M123" s="36">
        <f t="shared" si="7"/>
        <v>55.978920000000002</v>
      </c>
      <c r="N123" s="36">
        <f t="shared" si="8"/>
        <v>7.4296794744176786</v>
      </c>
      <c r="O123" s="33">
        <v>427.32</v>
      </c>
      <c r="P123" s="32">
        <f t="shared" si="9"/>
        <v>56.715110491738002</v>
      </c>
      <c r="Q123" s="11"/>
    </row>
    <row r="124" spans="1:17" ht="24.95" customHeight="1" thickBot="1" x14ac:dyDescent="0.3">
      <c r="A124" s="8">
        <v>111</v>
      </c>
      <c r="B124" s="38" t="s">
        <v>31</v>
      </c>
      <c r="C124" s="5"/>
      <c r="D124" s="9" t="s">
        <v>54</v>
      </c>
      <c r="E124" s="5" t="s">
        <v>17</v>
      </c>
      <c r="F124" s="5" t="s">
        <v>168</v>
      </c>
      <c r="G124" s="16">
        <v>0.12230000000000001</v>
      </c>
      <c r="H124" s="37">
        <v>117.9</v>
      </c>
      <c r="I124" s="37">
        <f t="shared" si="10"/>
        <v>15.648019112084411</v>
      </c>
      <c r="J124" s="37">
        <f t="shared" si="11"/>
        <v>14.419170000000001</v>
      </c>
      <c r="K124" s="37">
        <f t="shared" si="6"/>
        <v>1.9137527374079235</v>
      </c>
      <c r="L124" s="37">
        <v>0</v>
      </c>
      <c r="M124" s="36">
        <f t="shared" si="7"/>
        <v>14.419170000000001</v>
      </c>
      <c r="N124" s="36">
        <f t="shared" si="8"/>
        <v>1.9137527374079235</v>
      </c>
      <c r="O124" s="33">
        <v>110.07</v>
      </c>
      <c r="P124" s="32">
        <f t="shared" si="9"/>
        <v>14.608799522197888</v>
      </c>
      <c r="Q124" s="11"/>
    </row>
    <row r="125" spans="1:17" ht="24.95" customHeight="1" thickBot="1" x14ac:dyDescent="0.3">
      <c r="A125" s="8">
        <v>112</v>
      </c>
      <c r="B125" s="38" t="s">
        <v>31</v>
      </c>
      <c r="C125" s="5"/>
      <c r="D125" s="9" t="s">
        <v>55</v>
      </c>
      <c r="E125" s="5" t="s">
        <v>19</v>
      </c>
      <c r="F125" s="5" t="s">
        <v>168</v>
      </c>
      <c r="G125" s="16">
        <v>0.17080000000000001</v>
      </c>
      <c r="H125" s="37">
        <v>117.83</v>
      </c>
      <c r="I125" s="37">
        <f t="shared" si="10"/>
        <v>15.638728515495387</v>
      </c>
      <c r="J125" s="37">
        <f t="shared" si="11"/>
        <v>20.125364000000001</v>
      </c>
      <c r="K125" s="37">
        <f t="shared" si="6"/>
        <v>2.6710948304466124</v>
      </c>
      <c r="L125" s="37">
        <v>0</v>
      </c>
      <c r="M125" s="36">
        <f t="shared" si="7"/>
        <v>20.125364000000001</v>
      </c>
      <c r="N125" s="36">
        <f t="shared" si="8"/>
        <v>2.6710948304466124</v>
      </c>
      <c r="O125" s="33">
        <v>153.72</v>
      </c>
      <c r="P125" s="32">
        <f t="shared" si="9"/>
        <v>20.402150109496315</v>
      </c>
      <c r="Q125" s="11" t="s">
        <v>162</v>
      </c>
    </row>
    <row r="126" spans="1:17" ht="24.95" customHeight="1" thickBot="1" x14ac:dyDescent="0.3">
      <c r="A126" s="8">
        <v>113</v>
      </c>
      <c r="B126" s="38" t="s">
        <v>31</v>
      </c>
      <c r="C126" s="5"/>
      <c r="D126" s="9" t="s">
        <v>56</v>
      </c>
      <c r="E126" s="5" t="s">
        <v>19</v>
      </c>
      <c r="F126" s="5" t="s">
        <v>168</v>
      </c>
      <c r="G126" s="16">
        <v>0.1895</v>
      </c>
      <c r="H126" s="37">
        <v>117.83</v>
      </c>
      <c r="I126" s="37">
        <f t="shared" si="10"/>
        <v>15.638728515495387</v>
      </c>
      <c r="J126" s="37">
        <f t="shared" si="11"/>
        <v>22.328785</v>
      </c>
      <c r="K126" s="37">
        <f t="shared" si="6"/>
        <v>2.9635390536863757</v>
      </c>
      <c r="L126" s="37">
        <v>0</v>
      </c>
      <c r="M126" s="36">
        <f t="shared" si="7"/>
        <v>22.328785</v>
      </c>
      <c r="N126" s="36">
        <f t="shared" si="8"/>
        <v>2.9635390536863757</v>
      </c>
      <c r="O126" s="33">
        <v>170.55</v>
      </c>
      <c r="P126" s="32">
        <f t="shared" si="9"/>
        <v>22.635874975114472</v>
      </c>
      <c r="Q126" s="11" t="s">
        <v>162</v>
      </c>
    </row>
    <row r="127" spans="1:17" ht="24.95" customHeight="1" thickBot="1" x14ac:dyDescent="0.3">
      <c r="A127" s="8">
        <v>114</v>
      </c>
      <c r="B127" s="38" t="s">
        <v>31</v>
      </c>
      <c r="C127" s="5"/>
      <c r="D127" s="9" t="s">
        <v>57</v>
      </c>
      <c r="E127" s="5" t="s">
        <v>19</v>
      </c>
      <c r="F127" s="5" t="s">
        <v>168</v>
      </c>
      <c r="G127" s="16">
        <v>0.20069999999999999</v>
      </c>
      <c r="H127" s="37">
        <v>117.83</v>
      </c>
      <c r="I127" s="37">
        <f t="shared" si="10"/>
        <v>15.638728515495387</v>
      </c>
      <c r="J127" s="37">
        <f t="shared" si="11"/>
        <v>23.648480999999997</v>
      </c>
      <c r="K127" s="37">
        <f t="shared" si="6"/>
        <v>3.1386928130599241</v>
      </c>
      <c r="L127" s="37">
        <v>0</v>
      </c>
      <c r="M127" s="36">
        <f t="shared" si="7"/>
        <v>23.648480999999997</v>
      </c>
      <c r="N127" s="36">
        <f t="shared" si="8"/>
        <v>3.1386928130599241</v>
      </c>
      <c r="O127" s="33">
        <v>180.63</v>
      </c>
      <c r="P127" s="32">
        <f t="shared" si="9"/>
        <v>23.9737208839339</v>
      </c>
      <c r="Q127" s="11" t="s">
        <v>162</v>
      </c>
    </row>
    <row r="128" spans="1:17" ht="24.95" customHeight="1" thickBot="1" x14ac:dyDescent="0.3">
      <c r="A128" s="8">
        <v>115</v>
      </c>
      <c r="B128" s="38" t="s">
        <v>31</v>
      </c>
      <c r="C128" s="5"/>
      <c r="D128" s="9" t="s">
        <v>58</v>
      </c>
      <c r="E128" s="5" t="s">
        <v>19</v>
      </c>
      <c r="F128" s="5" t="s">
        <v>168</v>
      </c>
      <c r="G128" s="16">
        <v>0.18340000000000001</v>
      </c>
      <c r="H128" s="37">
        <v>117.83</v>
      </c>
      <c r="I128" s="37">
        <f t="shared" si="10"/>
        <v>15.638728515495387</v>
      </c>
      <c r="J128" s="37">
        <f t="shared" si="11"/>
        <v>21.610022000000001</v>
      </c>
      <c r="K128" s="37">
        <f t="shared" si="6"/>
        <v>2.8681428097418542</v>
      </c>
      <c r="L128" s="37">
        <v>0</v>
      </c>
      <c r="M128" s="36">
        <f t="shared" si="7"/>
        <v>21.610022000000001</v>
      </c>
      <c r="N128" s="36">
        <f t="shared" si="8"/>
        <v>2.8681428097418542</v>
      </c>
      <c r="O128" s="33">
        <v>165.06</v>
      </c>
      <c r="P128" s="32">
        <f t="shared" si="9"/>
        <v>21.907226756918174</v>
      </c>
      <c r="Q128" s="11" t="s">
        <v>162</v>
      </c>
    </row>
    <row r="129" spans="1:17" ht="24.95" customHeight="1" thickBot="1" x14ac:dyDescent="0.3">
      <c r="A129" s="8">
        <v>116</v>
      </c>
      <c r="B129" s="38" t="s">
        <v>31</v>
      </c>
      <c r="C129" s="5"/>
      <c r="D129" s="9" t="s">
        <v>59</v>
      </c>
      <c r="E129" s="5" t="s">
        <v>19</v>
      </c>
      <c r="F129" s="5" t="s">
        <v>168</v>
      </c>
      <c r="G129" s="16">
        <v>7.0900000000000005E-2</v>
      </c>
      <c r="H129" s="37">
        <v>117.83</v>
      </c>
      <c r="I129" s="37">
        <f t="shared" si="10"/>
        <v>15.638728515495387</v>
      </c>
      <c r="J129" s="37">
        <f t="shared" si="11"/>
        <v>8.3541470000000011</v>
      </c>
      <c r="K129" s="37">
        <f t="shared" si="6"/>
        <v>1.1087858517486231</v>
      </c>
      <c r="L129" s="37">
        <v>0</v>
      </c>
      <c r="M129" s="36">
        <f t="shared" si="7"/>
        <v>8.3541470000000011</v>
      </c>
      <c r="N129" s="36">
        <f t="shared" si="8"/>
        <v>1.1087858517486231</v>
      </c>
      <c r="O129" s="33">
        <v>49.63</v>
      </c>
      <c r="P129" s="32">
        <f t="shared" si="9"/>
        <v>6.5870329816178907</v>
      </c>
      <c r="Q129" s="11" t="s">
        <v>162</v>
      </c>
    </row>
    <row r="130" spans="1:17" ht="24.95" customHeight="1" thickBot="1" x14ac:dyDescent="0.3">
      <c r="A130" s="8">
        <v>117</v>
      </c>
      <c r="B130" s="38" t="s">
        <v>31</v>
      </c>
      <c r="C130" s="5"/>
      <c r="D130" s="9" t="s">
        <v>60</v>
      </c>
      <c r="E130" s="5" t="s">
        <v>19</v>
      </c>
      <c r="F130" s="5" t="s">
        <v>168</v>
      </c>
      <c r="G130" s="16">
        <v>0.29380000000000001</v>
      </c>
      <c r="H130" s="37">
        <v>117.83</v>
      </c>
      <c r="I130" s="37">
        <f t="shared" si="10"/>
        <v>15.638728515495387</v>
      </c>
      <c r="J130" s="37">
        <f t="shared" si="11"/>
        <v>34.618454</v>
      </c>
      <c r="K130" s="37">
        <f t="shared" si="6"/>
        <v>4.5946584378525452</v>
      </c>
      <c r="L130" s="37">
        <v>0</v>
      </c>
      <c r="M130" s="36">
        <f t="shared" si="7"/>
        <v>34.618454</v>
      </c>
      <c r="N130" s="36">
        <f t="shared" si="8"/>
        <v>4.5946584378525452</v>
      </c>
      <c r="O130" s="33">
        <v>264.42</v>
      </c>
      <c r="P130" s="32">
        <f t="shared" si="9"/>
        <v>35.094565000995424</v>
      </c>
      <c r="Q130" s="11" t="s">
        <v>162</v>
      </c>
    </row>
    <row r="131" spans="1:17" ht="24.95" customHeight="1" thickBot="1" x14ac:dyDescent="0.3">
      <c r="A131" s="8">
        <v>118</v>
      </c>
      <c r="B131" s="38" t="s">
        <v>31</v>
      </c>
      <c r="C131" s="5"/>
      <c r="D131" s="9" t="s">
        <v>61</v>
      </c>
      <c r="E131" s="5" t="s">
        <v>19</v>
      </c>
      <c r="F131" s="5" t="s">
        <v>168</v>
      </c>
      <c r="G131" s="16">
        <v>0.1467</v>
      </c>
      <c r="H131" s="37">
        <v>117.83</v>
      </c>
      <c r="I131" s="37">
        <f t="shared" si="10"/>
        <v>15.638728515495387</v>
      </c>
      <c r="J131" s="37">
        <f t="shared" si="11"/>
        <v>17.285661000000001</v>
      </c>
      <c r="K131" s="37">
        <f t="shared" si="6"/>
        <v>2.2942014732231732</v>
      </c>
      <c r="L131" s="37">
        <v>0</v>
      </c>
      <c r="M131" s="36">
        <f t="shared" si="7"/>
        <v>17.285661000000001</v>
      </c>
      <c r="N131" s="36">
        <f t="shared" si="8"/>
        <v>2.2942014732231732</v>
      </c>
      <c r="O131" s="33">
        <v>132.03</v>
      </c>
      <c r="P131" s="32">
        <f t="shared" si="9"/>
        <v>17.523392394983077</v>
      </c>
      <c r="Q131" s="11" t="s">
        <v>162</v>
      </c>
    </row>
    <row r="132" spans="1:17" ht="24.95" customHeight="1" thickBot="1" x14ac:dyDescent="0.3">
      <c r="A132" s="8">
        <v>119</v>
      </c>
      <c r="B132" s="38" t="s">
        <v>31</v>
      </c>
      <c r="C132" s="5"/>
      <c r="D132" s="9" t="s">
        <v>62</v>
      </c>
      <c r="E132" s="5" t="s">
        <v>19</v>
      </c>
      <c r="F132" s="5" t="s">
        <v>168</v>
      </c>
      <c r="G132" s="16">
        <v>0.24529999999999999</v>
      </c>
      <c r="H132" s="37">
        <v>117.83</v>
      </c>
      <c r="I132" s="37">
        <f t="shared" si="10"/>
        <v>15.638728515495387</v>
      </c>
      <c r="J132" s="37">
        <f t="shared" si="11"/>
        <v>28.903699</v>
      </c>
      <c r="K132" s="37">
        <f t="shared" si="6"/>
        <v>3.8361801048510182</v>
      </c>
      <c r="L132" s="37">
        <v>0</v>
      </c>
      <c r="M132" s="36">
        <f t="shared" si="7"/>
        <v>28.903699</v>
      </c>
      <c r="N132" s="36">
        <f t="shared" si="8"/>
        <v>3.8361801048510182</v>
      </c>
      <c r="O132" s="33">
        <v>220.77</v>
      </c>
      <c r="P132" s="32">
        <f t="shared" si="9"/>
        <v>29.301214413696993</v>
      </c>
      <c r="Q132" s="11" t="s">
        <v>162</v>
      </c>
    </row>
    <row r="133" spans="1:17" ht="24.95" customHeight="1" thickBot="1" x14ac:dyDescent="0.3">
      <c r="A133" s="8">
        <v>120</v>
      </c>
      <c r="B133" s="38" t="s">
        <v>31</v>
      </c>
      <c r="C133" s="5"/>
      <c r="D133" s="9" t="s">
        <v>63</v>
      </c>
      <c r="E133" s="5" t="s">
        <v>16</v>
      </c>
      <c r="F133" s="5" t="s">
        <v>168</v>
      </c>
      <c r="G133" s="16">
        <v>0.2838</v>
      </c>
      <c r="H133" s="37">
        <v>240.87</v>
      </c>
      <c r="I133" s="37">
        <f t="shared" si="10"/>
        <v>31.968942862830975</v>
      </c>
      <c r="J133" s="37">
        <f t="shared" si="11"/>
        <v>68.358906000000005</v>
      </c>
      <c r="K133" s="37">
        <f t="shared" si="6"/>
        <v>9.0727859844714303</v>
      </c>
      <c r="L133" s="37">
        <v>0</v>
      </c>
      <c r="M133" s="36">
        <f t="shared" si="7"/>
        <v>68.358906000000005</v>
      </c>
      <c r="N133" s="36">
        <f t="shared" si="8"/>
        <v>9.0727859844714303</v>
      </c>
      <c r="O133" s="33">
        <v>255.42</v>
      </c>
      <c r="P133" s="32">
        <f t="shared" si="9"/>
        <v>33.90005972526378</v>
      </c>
      <c r="Q133" s="11"/>
    </row>
    <row r="134" spans="1:17" ht="24.95" customHeight="1" thickBot="1" x14ac:dyDescent="0.3">
      <c r="A134" s="8">
        <v>121</v>
      </c>
      <c r="B134" s="38" t="s">
        <v>31</v>
      </c>
      <c r="C134" s="5"/>
      <c r="D134" s="9" t="s">
        <v>64</v>
      </c>
      <c r="E134" s="5" t="s">
        <v>16</v>
      </c>
      <c r="F134" s="5" t="s">
        <v>168</v>
      </c>
      <c r="G134" s="16">
        <v>0.13850000000000001</v>
      </c>
      <c r="H134" s="37">
        <v>240.87</v>
      </c>
      <c r="I134" s="37">
        <f t="shared" si="10"/>
        <v>31.968942862830975</v>
      </c>
      <c r="J134" s="37">
        <f t="shared" si="11"/>
        <v>33.360495</v>
      </c>
      <c r="K134" s="37">
        <f t="shared" si="6"/>
        <v>4.4276985865020908</v>
      </c>
      <c r="L134" s="37">
        <v>0</v>
      </c>
      <c r="M134" s="36">
        <f t="shared" si="7"/>
        <v>33.360495</v>
      </c>
      <c r="N134" s="36">
        <f t="shared" si="8"/>
        <v>4.4276985865020908</v>
      </c>
      <c r="O134" s="33">
        <v>124.65</v>
      </c>
      <c r="P134" s="32">
        <f t="shared" si="9"/>
        <v>16.543898068883138</v>
      </c>
      <c r="Q134" s="11"/>
    </row>
    <row r="135" spans="1:17" ht="24.95" customHeight="1" thickBot="1" x14ac:dyDescent="0.3">
      <c r="A135" s="8">
        <v>122</v>
      </c>
      <c r="B135" s="38" t="s">
        <v>31</v>
      </c>
      <c r="C135" s="5"/>
      <c r="D135" s="9" t="s">
        <v>65</v>
      </c>
      <c r="E135" s="5" t="s">
        <v>16</v>
      </c>
      <c r="F135" s="5" t="s">
        <v>168</v>
      </c>
      <c r="G135" s="16">
        <v>0.25900000000000001</v>
      </c>
      <c r="H135" s="37">
        <v>240.87</v>
      </c>
      <c r="I135" s="37">
        <f t="shared" si="10"/>
        <v>31.968942862830975</v>
      </c>
      <c r="J135" s="37">
        <f t="shared" si="11"/>
        <v>62.385330000000003</v>
      </c>
      <c r="K135" s="37">
        <f t="shared" si="6"/>
        <v>8.2799562014732224</v>
      </c>
      <c r="L135" s="37">
        <v>0</v>
      </c>
      <c r="M135" s="36">
        <f t="shared" si="7"/>
        <v>62.385330000000003</v>
      </c>
      <c r="N135" s="36">
        <f t="shared" si="8"/>
        <v>8.2799562014732224</v>
      </c>
      <c r="O135" s="33">
        <v>233.1</v>
      </c>
      <c r="P135" s="32">
        <f t="shared" si="9"/>
        <v>30.937686641449332</v>
      </c>
      <c r="Q135" s="11"/>
    </row>
    <row r="136" spans="1:17" ht="24.95" customHeight="1" thickBot="1" x14ac:dyDescent="0.3">
      <c r="A136" s="8">
        <v>123</v>
      </c>
      <c r="B136" s="38" t="s">
        <v>31</v>
      </c>
      <c r="C136" s="5"/>
      <c r="D136" s="9" t="s">
        <v>66</v>
      </c>
      <c r="E136" s="5" t="s">
        <v>19</v>
      </c>
      <c r="F136" s="5" t="s">
        <v>168</v>
      </c>
      <c r="G136" s="16">
        <v>0.26939999999999997</v>
      </c>
      <c r="H136" s="37">
        <v>117.83</v>
      </c>
      <c r="I136" s="37">
        <f t="shared" si="10"/>
        <v>15.638728515495387</v>
      </c>
      <c r="J136" s="37">
        <f t="shared" si="11"/>
        <v>31.743401999999996</v>
      </c>
      <c r="K136" s="37">
        <f t="shared" si="6"/>
        <v>4.2130734620744565</v>
      </c>
      <c r="L136" s="37">
        <v>0</v>
      </c>
      <c r="M136" s="36">
        <f t="shared" si="7"/>
        <v>31.743401999999996</v>
      </c>
      <c r="N136" s="36">
        <f t="shared" si="8"/>
        <v>4.2130734620744565</v>
      </c>
      <c r="O136" s="33">
        <v>242.46</v>
      </c>
      <c r="P136" s="32">
        <f t="shared" si="9"/>
        <v>32.179972128210231</v>
      </c>
      <c r="Q136" s="11" t="s">
        <v>162</v>
      </c>
    </row>
    <row r="137" spans="1:17" ht="24.95" customHeight="1" thickBot="1" x14ac:dyDescent="0.3">
      <c r="A137" s="8">
        <v>124</v>
      </c>
      <c r="B137" s="38" t="s">
        <v>31</v>
      </c>
      <c r="C137" s="5"/>
      <c r="D137" s="9" t="s">
        <v>67</v>
      </c>
      <c r="E137" s="5" t="s">
        <v>19</v>
      </c>
      <c r="F137" s="5" t="s">
        <v>168</v>
      </c>
      <c r="G137" s="16">
        <v>0.7258</v>
      </c>
      <c r="H137" s="37">
        <v>117.83</v>
      </c>
      <c r="I137" s="37">
        <f t="shared" si="10"/>
        <v>15.638728515495387</v>
      </c>
      <c r="J137" s="37">
        <f t="shared" si="11"/>
        <v>85.521013999999994</v>
      </c>
      <c r="K137" s="37">
        <f t="shared" si="6"/>
        <v>11.350589156546553</v>
      </c>
      <c r="L137" s="37">
        <v>0</v>
      </c>
      <c r="M137" s="36">
        <f t="shared" si="7"/>
        <v>85.521013999999994</v>
      </c>
      <c r="N137" s="36">
        <f t="shared" si="8"/>
        <v>11.350589156546553</v>
      </c>
      <c r="O137" s="33">
        <v>870.96</v>
      </c>
      <c r="P137" s="32">
        <f t="shared" si="9"/>
        <v>115.59625721680271</v>
      </c>
      <c r="Q137" s="11" t="s">
        <v>162</v>
      </c>
    </row>
    <row r="138" spans="1:17" ht="24.95" customHeight="1" thickBot="1" x14ac:dyDescent="0.3">
      <c r="A138" s="8">
        <v>125</v>
      </c>
      <c r="B138" s="38" t="s">
        <v>31</v>
      </c>
      <c r="C138" s="5"/>
      <c r="D138" s="9" t="s">
        <v>68</v>
      </c>
      <c r="E138" s="5" t="s">
        <v>16</v>
      </c>
      <c r="F138" s="5" t="s">
        <v>168</v>
      </c>
      <c r="G138" s="16">
        <v>0.96970000000000001</v>
      </c>
      <c r="H138" s="37">
        <v>240.87</v>
      </c>
      <c r="I138" s="37">
        <f t="shared" si="10"/>
        <v>31.968942862830975</v>
      </c>
      <c r="J138" s="37">
        <f t="shared" si="11"/>
        <v>233.571639</v>
      </c>
      <c r="K138" s="37">
        <f t="shared" si="6"/>
        <v>31.000283894087197</v>
      </c>
      <c r="L138" s="37">
        <v>0</v>
      </c>
      <c r="M138" s="36">
        <f t="shared" si="7"/>
        <v>233.571639</v>
      </c>
      <c r="N138" s="36">
        <f t="shared" si="8"/>
        <v>31.000283894087197</v>
      </c>
      <c r="O138" s="33">
        <v>1163.6400000000001</v>
      </c>
      <c r="P138" s="32">
        <f t="shared" si="9"/>
        <v>154.44156878359547</v>
      </c>
      <c r="Q138" s="11"/>
    </row>
    <row r="139" spans="1:17" ht="24.95" customHeight="1" thickBot="1" x14ac:dyDescent="0.3">
      <c r="A139" s="8"/>
      <c r="B139" s="38"/>
      <c r="C139" s="5"/>
      <c r="D139" s="9"/>
      <c r="E139" s="5" t="s">
        <v>35</v>
      </c>
      <c r="F139" s="5" t="s">
        <v>35</v>
      </c>
      <c r="G139" s="16">
        <v>1.7999999999999999E-2</v>
      </c>
      <c r="H139" s="37">
        <v>240.95</v>
      </c>
      <c r="I139" s="37">
        <f t="shared" si="10"/>
        <v>31.979560687504144</v>
      </c>
      <c r="J139" s="37">
        <f t="shared" si="11"/>
        <v>4.3370999999999995</v>
      </c>
      <c r="K139" s="37">
        <f t="shared" si="6"/>
        <v>0.57563209237507451</v>
      </c>
      <c r="L139" s="37">
        <v>0</v>
      </c>
      <c r="M139" s="36">
        <f t="shared" si="7"/>
        <v>4.3370999999999995</v>
      </c>
      <c r="N139" s="36">
        <f t="shared" si="8"/>
        <v>0.57563209237507451</v>
      </c>
      <c r="O139" s="33">
        <v>0</v>
      </c>
      <c r="P139" s="32">
        <v>0</v>
      </c>
      <c r="Q139" s="11"/>
    </row>
    <row r="140" spans="1:17" ht="30.75" customHeight="1" thickBot="1" x14ac:dyDescent="0.3">
      <c r="A140" s="8"/>
      <c r="B140" s="38"/>
      <c r="C140" s="5"/>
      <c r="D140" s="9"/>
      <c r="E140" s="14" t="s">
        <v>184</v>
      </c>
      <c r="F140" s="5"/>
      <c r="G140" s="19">
        <f>G138+G139</f>
        <v>0.98770000000000002</v>
      </c>
      <c r="H140" s="36">
        <f>H138+H139</f>
        <v>481.82</v>
      </c>
      <c r="I140" s="36">
        <f>I138+I139</f>
        <v>63.948503550335118</v>
      </c>
      <c r="J140" s="36">
        <f>J138+J139</f>
        <v>237.908739</v>
      </c>
      <c r="K140" s="36">
        <f>K138+K139</f>
        <v>31.57591598646227</v>
      </c>
      <c r="L140" s="36">
        <v>0</v>
      </c>
      <c r="M140" s="36">
        <f t="shared" si="7"/>
        <v>237.908739</v>
      </c>
      <c r="N140" s="36">
        <f t="shared" si="8"/>
        <v>31.57591598646227</v>
      </c>
      <c r="O140" s="34">
        <f>O138+O139</f>
        <v>1163.6400000000001</v>
      </c>
      <c r="P140" s="35">
        <f>P138+P139</f>
        <v>154.44156878359547</v>
      </c>
      <c r="Q140" s="11"/>
    </row>
    <row r="141" spans="1:17" ht="24.95" customHeight="1" thickBot="1" x14ac:dyDescent="0.3">
      <c r="A141" s="8">
        <v>126</v>
      </c>
      <c r="B141" s="38" t="s">
        <v>31</v>
      </c>
      <c r="C141" s="5"/>
      <c r="D141" s="9" t="s">
        <v>69</v>
      </c>
      <c r="E141" s="5" t="s">
        <v>16</v>
      </c>
      <c r="F141" s="5" t="s">
        <v>168</v>
      </c>
      <c r="G141" s="16">
        <v>0.96640000000000004</v>
      </c>
      <c r="H141" s="37">
        <v>240.87</v>
      </c>
      <c r="I141" s="37">
        <f t="shared" si="10"/>
        <v>31.968942862830975</v>
      </c>
      <c r="J141" s="37">
        <f t="shared" si="11"/>
        <v>232.776768</v>
      </c>
      <c r="K141" s="37">
        <f t="shared" si="6"/>
        <v>30.894786382639854</v>
      </c>
      <c r="L141" s="37">
        <v>0</v>
      </c>
      <c r="M141" s="36">
        <f t="shared" si="7"/>
        <v>232.776768</v>
      </c>
      <c r="N141" s="36">
        <f t="shared" si="8"/>
        <v>30.894786382639854</v>
      </c>
      <c r="O141" s="33">
        <v>1159.68</v>
      </c>
      <c r="P141" s="32">
        <f t="shared" si="9"/>
        <v>153.91598646227354</v>
      </c>
      <c r="Q141" s="11" t="s">
        <v>162</v>
      </c>
    </row>
    <row r="142" spans="1:17" ht="24.95" customHeight="1" thickBot="1" x14ac:dyDescent="0.3">
      <c r="A142" s="8">
        <v>127</v>
      </c>
      <c r="B142" s="38" t="s">
        <v>31</v>
      </c>
      <c r="C142" s="5"/>
      <c r="D142" s="9" t="s">
        <v>70</v>
      </c>
      <c r="E142" s="5" t="s">
        <v>16</v>
      </c>
      <c r="F142" s="5" t="s">
        <v>168</v>
      </c>
      <c r="G142" s="16">
        <v>0.1726</v>
      </c>
      <c r="H142" s="37">
        <v>240.87</v>
      </c>
      <c r="I142" s="37">
        <f t="shared" si="10"/>
        <v>31.968942862830975</v>
      </c>
      <c r="J142" s="37">
        <f t="shared" si="11"/>
        <v>41.574162000000001</v>
      </c>
      <c r="K142" s="37">
        <f t="shared" ref="K142:K210" si="12">G142*I142</f>
        <v>5.5178395381246261</v>
      </c>
      <c r="L142" s="37">
        <v>0</v>
      </c>
      <c r="M142" s="36">
        <f t="shared" ref="M142:M210" si="13">J142+L142</f>
        <v>41.574162000000001</v>
      </c>
      <c r="N142" s="36">
        <f t="shared" ref="N142:N210" si="14">K142+L142</f>
        <v>5.5178395381246261</v>
      </c>
      <c r="O142" s="33">
        <v>155.34</v>
      </c>
      <c r="P142" s="32">
        <f t="shared" ref="P142:P210" si="15">O142/7.5345</f>
        <v>20.617161059128012</v>
      </c>
      <c r="Q142" s="11"/>
    </row>
    <row r="143" spans="1:17" ht="24.95" customHeight="1" thickBot="1" x14ac:dyDescent="0.3">
      <c r="A143" s="8">
        <v>128</v>
      </c>
      <c r="B143" s="38" t="s">
        <v>31</v>
      </c>
      <c r="C143" s="5"/>
      <c r="D143" s="9">
        <v>457</v>
      </c>
      <c r="E143" s="5" t="s">
        <v>16</v>
      </c>
      <c r="F143" s="5" t="s">
        <v>168</v>
      </c>
      <c r="G143" s="16">
        <v>4.7800000000000002E-2</v>
      </c>
      <c r="H143" s="37">
        <v>240.87</v>
      </c>
      <c r="I143" s="37">
        <f t="shared" ref="I143:I211" si="16">H143/7.5345</f>
        <v>31.968942862830975</v>
      </c>
      <c r="J143" s="37">
        <f t="shared" si="11"/>
        <v>11.513586</v>
      </c>
      <c r="K143" s="37">
        <f t="shared" si="12"/>
        <v>1.5281154688433207</v>
      </c>
      <c r="L143" s="37">
        <v>0</v>
      </c>
      <c r="M143" s="36">
        <f t="shared" si="13"/>
        <v>11.513586</v>
      </c>
      <c r="N143" s="36">
        <f t="shared" si="14"/>
        <v>1.5281154688433207</v>
      </c>
      <c r="O143" s="33">
        <v>43.02</v>
      </c>
      <c r="P143" s="32">
        <f t="shared" si="15"/>
        <v>5.7097352179972125</v>
      </c>
      <c r="Q143" s="11"/>
    </row>
    <row r="144" spans="1:17" ht="24.95" customHeight="1" thickBot="1" x14ac:dyDescent="0.3">
      <c r="A144" s="8">
        <v>129</v>
      </c>
      <c r="B144" s="38" t="s">
        <v>31</v>
      </c>
      <c r="C144" s="5"/>
      <c r="D144" s="9" t="s">
        <v>71</v>
      </c>
      <c r="E144" s="5" t="s">
        <v>16</v>
      </c>
      <c r="F144" s="5" t="s">
        <v>16</v>
      </c>
      <c r="G144" s="16">
        <v>3.4500000000000003E-2</v>
      </c>
      <c r="H144" s="37">
        <v>240.87</v>
      </c>
      <c r="I144" s="37">
        <f t="shared" si="16"/>
        <v>31.968942862830975</v>
      </c>
      <c r="J144" s="37">
        <f t="shared" ref="J144:J212" si="17">G144*H144</f>
        <v>8.3100150000000017</v>
      </c>
      <c r="K144" s="37">
        <f t="shared" si="12"/>
        <v>1.1029285287676687</v>
      </c>
      <c r="L144" s="37">
        <v>0</v>
      </c>
      <c r="M144" s="36">
        <f t="shared" si="13"/>
        <v>8.3100150000000017</v>
      </c>
      <c r="N144" s="36">
        <f t="shared" si="14"/>
        <v>1.1029285287676687</v>
      </c>
      <c r="O144" s="33">
        <v>0</v>
      </c>
      <c r="P144" s="32">
        <f t="shared" si="15"/>
        <v>0</v>
      </c>
      <c r="Q144" s="11"/>
    </row>
    <row r="145" spans="1:17" ht="24.95" customHeight="1" thickBot="1" x14ac:dyDescent="0.3">
      <c r="A145" s="8">
        <v>130</v>
      </c>
      <c r="B145" s="38" t="s">
        <v>31</v>
      </c>
      <c r="C145" s="5"/>
      <c r="D145" s="9" t="s">
        <v>72</v>
      </c>
      <c r="E145" s="5" t="s">
        <v>19</v>
      </c>
      <c r="F145" s="5" t="s">
        <v>168</v>
      </c>
      <c r="G145" s="16">
        <v>0.59809999999999997</v>
      </c>
      <c r="H145" s="37">
        <v>117.83</v>
      </c>
      <c r="I145" s="37">
        <f t="shared" si="16"/>
        <v>15.638728515495387</v>
      </c>
      <c r="J145" s="37">
        <f t="shared" si="17"/>
        <v>70.474122999999992</v>
      </c>
      <c r="K145" s="37">
        <f t="shared" si="12"/>
        <v>9.3535235251177902</v>
      </c>
      <c r="L145" s="37">
        <v>0</v>
      </c>
      <c r="M145" s="36">
        <f t="shared" si="13"/>
        <v>70.474122999999992</v>
      </c>
      <c r="N145" s="36">
        <f t="shared" si="14"/>
        <v>9.3535235251177902</v>
      </c>
      <c r="O145" s="33">
        <v>538.29</v>
      </c>
      <c r="P145" s="32">
        <f t="shared" si="15"/>
        <v>71.443360541509051</v>
      </c>
      <c r="Q145" s="11" t="s">
        <v>162</v>
      </c>
    </row>
    <row r="146" spans="1:17" ht="24.95" customHeight="1" thickBot="1" x14ac:dyDescent="0.3">
      <c r="A146" s="8">
        <v>131</v>
      </c>
      <c r="B146" s="38" t="s">
        <v>31</v>
      </c>
      <c r="C146" s="5"/>
      <c r="D146" s="9">
        <v>462</v>
      </c>
      <c r="E146" s="5" t="s">
        <v>19</v>
      </c>
      <c r="F146" s="5" t="s">
        <v>168</v>
      </c>
      <c r="G146" s="16">
        <v>1.6199999999999999E-2</v>
      </c>
      <c r="H146" s="37">
        <v>117.83</v>
      </c>
      <c r="I146" s="37">
        <f t="shared" si="16"/>
        <v>15.638728515495387</v>
      </c>
      <c r="J146" s="37">
        <f t="shared" si="17"/>
        <v>1.9088459999999998</v>
      </c>
      <c r="K146" s="37">
        <f t="shared" si="12"/>
        <v>0.25334740195102529</v>
      </c>
      <c r="L146" s="37">
        <v>0</v>
      </c>
      <c r="M146" s="36">
        <f t="shared" si="13"/>
        <v>1.9088459999999998</v>
      </c>
      <c r="N146" s="36">
        <f t="shared" si="14"/>
        <v>0.25334740195102529</v>
      </c>
      <c r="O146" s="33">
        <v>11.43</v>
      </c>
      <c r="P146" s="32">
        <f t="shared" si="15"/>
        <v>1.5170217001791757</v>
      </c>
      <c r="Q146" s="11" t="s">
        <v>162</v>
      </c>
    </row>
    <row r="147" spans="1:17" ht="24.95" customHeight="1" thickBot="1" x14ac:dyDescent="0.3">
      <c r="A147" s="8">
        <v>132</v>
      </c>
      <c r="B147" s="38" t="s">
        <v>31</v>
      </c>
      <c r="C147" s="5"/>
      <c r="D147" s="9" t="s">
        <v>73</v>
      </c>
      <c r="E147" s="5" t="s">
        <v>19</v>
      </c>
      <c r="F147" s="5" t="s">
        <v>168</v>
      </c>
      <c r="G147" s="16">
        <v>0.14280000000000001</v>
      </c>
      <c r="H147" s="37">
        <v>117.83</v>
      </c>
      <c r="I147" s="37">
        <f t="shared" si="16"/>
        <v>15.638728515495387</v>
      </c>
      <c r="J147" s="37">
        <f t="shared" si="17"/>
        <v>16.826124</v>
      </c>
      <c r="K147" s="37">
        <f t="shared" si="12"/>
        <v>2.2332104320127413</v>
      </c>
      <c r="L147" s="37">
        <v>0</v>
      </c>
      <c r="M147" s="36">
        <f t="shared" si="13"/>
        <v>16.826124</v>
      </c>
      <c r="N147" s="36">
        <f t="shared" si="14"/>
        <v>2.2332104320127413</v>
      </c>
      <c r="O147" s="33">
        <v>99.96</v>
      </c>
      <c r="P147" s="32">
        <f t="shared" si="15"/>
        <v>13.266971929126019</v>
      </c>
      <c r="Q147" s="11" t="s">
        <v>162</v>
      </c>
    </row>
    <row r="148" spans="1:17" ht="24.95" customHeight="1" thickBot="1" x14ac:dyDescent="0.3">
      <c r="A148" s="8">
        <v>133</v>
      </c>
      <c r="B148" s="38" t="s">
        <v>31</v>
      </c>
      <c r="C148" s="5"/>
      <c r="D148" s="9" t="s">
        <v>74</v>
      </c>
      <c r="E148" s="5" t="s">
        <v>19</v>
      </c>
      <c r="F148" s="5" t="s">
        <v>168</v>
      </c>
      <c r="G148" s="16">
        <v>0.12909999999999999</v>
      </c>
      <c r="H148" s="37">
        <v>117.83</v>
      </c>
      <c r="I148" s="37">
        <f t="shared" si="16"/>
        <v>15.638728515495387</v>
      </c>
      <c r="J148" s="37">
        <f t="shared" si="17"/>
        <v>15.211853</v>
      </c>
      <c r="K148" s="37">
        <f t="shared" si="12"/>
        <v>2.0189598513504543</v>
      </c>
      <c r="L148" s="37">
        <v>0</v>
      </c>
      <c r="M148" s="36">
        <f t="shared" si="13"/>
        <v>15.211853</v>
      </c>
      <c r="N148" s="36">
        <f t="shared" si="14"/>
        <v>2.0189598513504543</v>
      </c>
      <c r="O148" s="33">
        <v>90.37</v>
      </c>
      <c r="P148" s="32">
        <f t="shared" si="15"/>
        <v>11.994160196429757</v>
      </c>
      <c r="Q148" s="11"/>
    </row>
    <row r="149" spans="1:17" ht="24.95" customHeight="1" thickBot="1" x14ac:dyDescent="0.3">
      <c r="A149" s="8">
        <v>134</v>
      </c>
      <c r="B149" s="38" t="s">
        <v>31</v>
      </c>
      <c r="C149" s="5"/>
      <c r="D149" s="9" t="s">
        <v>75</v>
      </c>
      <c r="E149" s="5" t="s">
        <v>16</v>
      </c>
      <c r="F149" s="5" t="s">
        <v>168</v>
      </c>
      <c r="G149" s="16">
        <v>6.6900000000000001E-2</v>
      </c>
      <c r="H149" s="37">
        <v>240.87</v>
      </c>
      <c r="I149" s="37">
        <f t="shared" si="16"/>
        <v>31.968942862830975</v>
      </c>
      <c r="J149" s="37">
        <f t="shared" si="17"/>
        <v>16.114203</v>
      </c>
      <c r="K149" s="37">
        <f t="shared" si="12"/>
        <v>2.1387222775233923</v>
      </c>
      <c r="L149" s="37">
        <v>0</v>
      </c>
      <c r="M149" s="36">
        <f t="shared" si="13"/>
        <v>16.114203</v>
      </c>
      <c r="N149" s="36">
        <f t="shared" si="14"/>
        <v>2.1387222775233923</v>
      </c>
      <c r="O149" s="33">
        <v>46.83</v>
      </c>
      <c r="P149" s="32">
        <f t="shared" si="15"/>
        <v>6.2154091180569377</v>
      </c>
      <c r="Q149" s="11"/>
    </row>
    <row r="150" spans="1:17" ht="24.95" customHeight="1" thickBot="1" x14ac:dyDescent="0.3">
      <c r="A150" s="8">
        <v>135</v>
      </c>
      <c r="B150" s="38" t="s">
        <v>31</v>
      </c>
      <c r="C150" s="5"/>
      <c r="D150" s="9" t="s">
        <v>76</v>
      </c>
      <c r="E150" s="5" t="s">
        <v>16</v>
      </c>
      <c r="F150" s="5" t="s">
        <v>168</v>
      </c>
      <c r="G150" s="16">
        <v>1.4588000000000001</v>
      </c>
      <c r="H150" s="37">
        <v>240.87</v>
      </c>
      <c r="I150" s="37">
        <f t="shared" si="16"/>
        <v>31.968942862830975</v>
      </c>
      <c r="J150" s="37">
        <f t="shared" si="17"/>
        <v>351.38115600000003</v>
      </c>
      <c r="K150" s="37">
        <f t="shared" si="12"/>
        <v>46.636293848297832</v>
      </c>
      <c r="L150" s="37">
        <v>0</v>
      </c>
      <c r="M150" s="36">
        <f t="shared" si="13"/>
        <v>351.38115600000003</v>
      </c>
      <c r="N150" s="36">
        <f t="shared" si="14"/>
        <v>46.636293848297832</v>
      </c>
      <c r="O150" s="33">
        <v>1750.56</v>
      </c>
      <c r="P150" s="32">
        <f t="shared" si="15"/>
        <v>232.33923949830776</v>
      </c>
      <c r="Q150" s="11"/>
    </row>
    <row r="151" spans="1:17" ht="24.95" customHeight="1" thickBot="1" x14ac:dyDescent="0.3">
      <c r="A151" s="8">
        <v>136</v>
      </c>
      <c r="B151" s="38" t="s">
        <v>31</v>
      </c>
      <c r="C151" s="5"/>
      <c r="D151" s="9" t="s">
        <v>77</v>
      </c>
      <c r="E151" s="5" t="s">
        <v>16</v>
      </c>
      <c r="F151" s="5" t="s">
        <v>168</v>
      </c>
      <c r="G151" s="16">
        <v>1.425</v>
      </c>
      <c r="H151" s="37">
        <v>240.87</v>
      </c>
      <c r="I151" s="37">
        <f t="shared" si="16"/>
        <v>31.968942862830975</v>
      </c>
      <c r="J151" s="37">
        <f t="shared" si="17"/>
        <v>343.23975000000002</v>
      </c>
      <c r="K151" s="37">
        <f t="shared" si="12"/>
        <v>45.555743579534138</v>
      </c>
      <c r="L151" s="37">
        <v>0</v>
      </c>
      <c r="M151" s="36">
        <f t="shared" si="13"/>
        <v>343.23975000000002</v>
      </c>
      <c r="N151" s="36">
        <f t="shared" si="14"/>
        <v>45.555743579534138</v>
      </c>
      <c r="O151" s="33">
        <v>1710</v>
      </c>
      <c r="P151" s="32">
        <f t="shared" si="15"/>
        <v>226.95600238901054</v>
      </c>
      <c r="Q151" s="11" t="s">
        <v>162</v>
      </c>
    </row>
    <row r="152" spans="1:17" ht="24.95" customHeight="1" thickBot="1" x14ac:dyDescent="0.3">
      <c r="A152" s="8">
        <v>137</v>
      </c>
      <c r="B152" s="38" t="s">
        <v>31</v>
      </c>
      <c r="C152" s="5"/>
      <c r="D152" s="9" t="s">
        <v>78</v>
      </c>
      <c r="E152" s="5" t="s">
        <v>17</v>
      </c>
      <c r="F152" s="5" t="s">
        <v>168</v>
      </c>
      <c r="G152" s="16">
        <v>0.17879999999999999</v>
      </c>
      <c r="H152" s="37">
        <v>117.9</v>
      </c>
      <c r="I152" s="37">
        <f t="shared" si="16"/>
        <v>15.648019112084411</v>
      </c>
      <c r="J152" s="37">
        <f t="shared" si="17"/>
        <v>21.08052</v>
      </c>
      <c r="K152" s="37">
        <f t="shared" si="12"/>
        <v>2.7978658172406923</v>
      </c>
      <c r="L152" s="37">
        <v>0</v>
      </c>
      <c r="M152" s="36">
        <f t="shared" si="13"/>
        <v>21.08052</v>
      </c>
      <c r="N152" s="36">
        <f t="shared" si="14"/>
        <v>2.7978658172406923</v>
      </c>
      <c r="O152" s="33">
        <v>160.91999999999999</v>
      </c>
      <c r="P152" s="32">
        <f t="shared" si="15"/>
        <v>21.357754330081622</v>
      </c>
      <c r="Q152" s="11" t="s">
        <v>162</v>
      </c>
    </row>
    <row r="153" spans="1:17" ht="24.95" customHeight="1" thickBot="1" x14ac:dyDescent="0.3">
      <c r="A153" s="8"/>
      <c r="B153" s="38"/>
      <c r="C153" s="5"/>
      <c r="D153" s="9"/>
      <c r="E153" s="5" t="s">
        <v>16</v>
      </c>
      <c r="F153" s="5" t="s">
        <v>168</v>
      </c>
      <c r="G153" s="16">
        <v>1.1509</v>
      </c>
      <c r="H153" s="37">
        <v>240.87</v>
      </c>
      <c r="I153" s="37">
        <f t="shared" si="16"/>
        <v>31.968942862830975</v>
      </c>
      <c r="J153" s="37">
        <f t="shared" si="17"/>
        <v>277.21728300000001</v>
      </c>
      <c r="K153" s="37">
        <f t="shared" si="12"/>
        <v>36.793056340832173</v>
      </c>
      <c r="L153" s="37">
        <v>0</v>
      </c>
      <c r="M153" s="36">
        <f t="shared" si="13"/>
        <v>277.21728300000001</v>
      </c>
      <c r="N153" s="36">
        <f t="shared" si="14"/>
        <v>36.793056340832173</v>
      </c>
      <c r="O153" s="33">
        <v>2071.62</v>
      </c>
      <c r="P153" s="32">
        <f t="shared" si="15"/>
        <v>274.95122436790757</v>
      </c>
      <c r="Q153" s="11" t="s">
        <v>162</v>
      </c>
    </row>
    <row r="154" spans="1:17" ht="32.1" customHeight="1" thickBot="1" x14ac:dyDescent="0.3">
      <c r="A154" s="8"/>
      <c r="B154" s="38"/>
      <c r="C154" s="5"/>
      <c r="D154" s="9"/>
      <c r="E154" s="14" t="s">
        <v>185</v>
      </c>
      <c r="F154" s="14"/>
      <c r="G154" s="19">
        <f>G152+G153</f>
        <v>1.3297000000000001</v>
      </c>
      <c r="H154" s="36">
        <f>H152+H153</f>
        <v>358.77</v>
      </c>
      <c r="I154" s="36">
        <f>I152+I153</f>
        <v>47.616961974915384</v>
      </c>
      <c r="J154" s="36">
        <f>J152+J153</f>
        <v>298.29780299999999</v>
      </c>
      <c r="K154" s="36">
        <f>K152+K153</f>
        <v>39.590922158072864</v>
      </c>
      <c r="L154" s="36">
        <v>0</v>
      </c>
      <c r="M154" s="36">
        <f t="shared" si="13"/>
        <v>298.29780299999999</v>
      </c>
      <c r="N154" s="36">
        <f t="shared" si="14"/>
        <v>39.590922158072864</v>
      </c>
      <c r="O154" s="34">
        <f>O152+O153</f>
        <v>2232.54</v>
      </c>
      <c r="P154" s="35">
        <f>P152+P153</f>
        <v>296.30897869798918</v>
      </c>
      <c r="Q154" s="11"/>
    </row>
    <row r="155" spans="1:17" ht="24.95" customHeight="1" thickBot="1" x14ac:dyDescent="0.3">
      <c r="A155" s="8">
        <v>138</v>
      </c>
      <c r="B155" s="38" t="s">
        <v>31</v>
      </c>
      <c r="C155" s="5"/>
      <c r="D155" s="9" t="s">
        <v>79</v>
      </c>
      <c r="E155" s="5" t="s">
        <v>16</v>
      </c>
      <c r="F155" s="5" t="s">
        <v>168</v>
      </c>
      <c r="G155" s="16">
        <v>0.63439999999999996</v>
      </c>
      <c r="H155" s="37">
        <v>240.87</v>
      </c>
      <c r="I155" s="37">
        <f t="shared" si="16"/>
        <v>31.968942862830975</v>
      </c>
      <c r="J155" s="37">
        <f t="shared" si="17"/>
        <v>152.807928</v>
      </c>
      <c r="K155" s="37">
        <f t="shared" si="12"/>
        <v>20.28109735217997</v>
      </c>
      <c r="L155" s="37">
        <v>0</v>
      </c>
      <c r="M155" s="36">
        <f t="shared" si="13"/>
        <v>152.807928</v>
      </c>
      <c r="N155" s="36">
        <f t="shared" si="14"/>
        <v>20.28109735217997</v>
      </c>
      <c r="O155" s="33">
        <v>444.08</v>
      </c>
      <c r="P155" s="32">
        <f t="shared" si="15"/>
        <v>58.939544760767134</v>
      </c>
      <c r="Q155" s="11"/>
    </row>
    <row r="156" spans="1:17" ht="24.95" customHeight="1" thickBot="1" x14ac:dyDescent="0.3">
      <c r="A156" s="8">
        <v>139</v>
      </c>
      <c r="B156" s="38" t="s">
        <v>31</v>
      </c>
      <c r="C156" s="5"/>
      <c r="D156" s="9" t="s">
        <v>80</v>
      </c>
      <c r="E156" s="5" t="s">
        <v>16</v>
      </c>
      <c r="F156" s="5" t="s">
        <v>168</v>
      </c>
      <c r="G156" s="16">
        <v>0.63190000000000002</v>
      </c>
      <c r="H156" s="37">
        <v>240.87</v>
      </c>
      <c r="I156" s="37">
        <f t="shared" si="16"/>
        <v>31.968942862830975</v>
      </c>
      <c r="J156" s="37">
        <f t="shared" si="17"/>
        <v>152.20575300000002</v>
      </c>
      <c r="K156" s="37">
        <f t="shared" si="12"/>
        <v>20.201174995022892</v>
      </c>
      <c r="L156" s="37">
        <v>0</v>
      </c>
      <c r="M156" s="36">
        <f t="shared" si="13"/>
        <v>152.20575300000002</v>
      </c>
      <c r="N156" s="36">
        <f t="shared" si="14"/>
        <v>20.201174995022892</v>
      </c>
      <c r="O156" s="33">
        <v>568.71</v>
      </c>
      <c r="P156" s="32">
        <f t="shared" si="15"/>
        <v>75.480788373481985</v>
      </c>
      <c r="Q156" s="11" t="s">
        <v>162</v>
      </c>
    </row>
    <row r="157" spans="1:17" ht="24.95" customHeight="1" thickBot="1" x14ac:dyDescent="0.3">
      <c r="A157" s="8">
        <v>140</v>
      </c>
      <c r="B157" s="38" t="s">
        <v>31</v>
      </c>
      <c r="C157" s="5"/>
      <c r="D157" s="9" t="s">
        <v>81</v>
      </c>
      <c r="E157" s="5" t="s">
        <v>16</v>
      </c>
      <c r="F157" s="5" t="s">
        <v>168</v>
      </c>
      <c r="G157" s="16">
        <v>1.0451999999999999</v>
      </c>
      <c r="H157" s="37">
        <v>240.87</v>
      </c>
      <c r="I157" s="37">
        <f t="shared" si="16"/>
        <v>31.968942862830975</v>
      </c>
      <c r="J157" s="37">
        <f t="shared" si="17"/>
        <v>251.75732399999998</v>
      </c>
      <c r="K157" s="37">
        <f t="shared" si="12"/>
        <v>33.413939080230932</v>
      </c>
      <c r="L157" s="37">
        <v>0</v>
      </c>
      <c r="M157" s="36">
        <f t="shared" si="13"/>
        <v>251.75732399999998</v>
      </c>
      <c r="N157" s="36">
        <f t="shared" si="14"/>
        <v>33.413939080230932</v>
      </c>
      <c r="O157" s="33">
        <v>1254.24</v>
      </c>
      <c r="P157" s="32">
        <f t="shared" si="15"/>
        <v>166.46625522596057</v>
      </c>
      <c r="Q157" s="11"/>
    </row>
    <row r="158" spans="1:17" ht="24.95" customHeight="1" thickBot="1" x14ac:dyDescent="0.3">
      <c r="A158" s="8">
        <v>141</v>
      </c>
      <c r="B158" s="38" t="s">
        <v>31</v>
      </c>
      <c r="C158" s="5"/>
      <c r="D158" s="9" t="s">
        <v>82</v>
      </c>
      <c r="E158" s="5" t="s">
        <v>16</v>
      </c>
      <c r="F158" s="5" t="s">
        <v>168</v>
      </c>
      <c r="G158" s="16">
        <v>1.3631</v>
      </c>
      <c r="H158" s="37">
        <v>240.87</v>
      </c>
      <c r="I158" s="37">
        <f t="shared" si="16"/>
        <v>31.968942862830975</v>
      </c>
      <c r="J158" s="37">
        <f t="shared" si="17"/>
        <v>328.32989700000002</v>
      </c>
      <c r="K158" s="37">
        <f t="shared" si="12"/>
        <v>43.5768660163249</v>
      </c>
      <c r="L158" s="37">
        <v>0</v>
      </c>
      <c r="M158" s="36">
        <f t="shared" si="13"/>
        <v>328.32989700000002</v>
      </c>
      <c r="N158" s="36">
        <f t="shared" si="14"/>
        <v>43.5768660163249</v>
      </c>
      <c r="O158" s="33">
        <v>1635.72</v>
      </c>
      <c r="P158" s="32">
        <f t="shared" si="15"/>
        <v>217.09735217997212</v>
      </c>
      <c r="Q158" s="11"/>
    </row>
    <row r="159" spans="1:17" ht="24.95" customHeight="1" thickBot="1" x14ac:dyDescent="0.3">
      <c r="A159" s="8">
        <v>142</v>
      </c>
      <c r="B159" s="38" t="s">
        <v>31</v>
      </c>
      <c r="C159" s="5"/>
      <c r="D159" s="9" t="s">
        <v>83</v>
      </c>
      <c r="E159" s="5" t="s">
        <v>16</v>
      </c>
      <c r="F159" s="5" t="s">
        <v>168</v>
      </c>
      <c r="G159" s="16">
        <v>0.27800000000000002</v>
      </c>
      <c r="H159" s="37">
        <v>240.87</v>
      </c>
      <c r="I159" s="37">
        <f t="shared" si="16"/>
        <v>31.968942862830975</v>
      </c>
      <c r="J159" s="37">
        <f t="shared" si="17"/>
        <v>66.961860000000001</v>
      </c>
      <c r="K159" s="37">
        <f t="shared" si="12"/>
        <v>8.8873661158670121</v>
      </c>
      <c r="L159" s="37">
        <v>0</v>
      </c>
      <c r="M159" s="36">
        <f t="shared" si="13"/>
        <v>66.961860000000001</v>
      </c>
      <c r="N159" s="36">
        <f t="shared" si="14"/>
        <v>8.8873661158670121</v>
      </c>
      <c r="O159" s="33">
        <v>250.2</v>
      </c>
      <c r="P159" s="32">
        <f t="shared" si="15"/>
        <v>33.207246665339433</v>
      </c>
      <c r="Q159" s="11"/>
    </row>
    <row r="160" spans="1:17" ht="24.95" customHeight="1" thickBot="1" x14ac:dyDescent="0.3">
      <c r="A160" s="8">
        <v>143</v>
      </c>
      <c r="B160" s="38" t="s">
        <v>31</v>
      </c>
      <c r="C160" s="5"/>
      <c r="D160" s="9" t="s">
        <v>84</v>
      </c>
      <c r="E160" s="5" t="s">
        <v>16</v>
      </c>
      <c r="F160" s="5" t="s">
        <v>168</v>
      </c>
      <c r="G160" s="16">
        <v>0.21759999999999999</v>
      </c>
      <c r="H160" s="37">
        <v>240.87</v>
      </c>
      <c r="I160" s="37">
        <f t="shared" si="16"/>
        <v>31.968942862830975</v>
      </c>
      <c r="J160" s="37">
        <f t="shared" si="17"/>
        <v>52.413311999999998</v>
      </c>
      <c r="K160" s="37">
        <f t="shared" si="12"/>
        <v>6.9564419669520197</v>
      </c>
      <c r="L160" s="37">
        <v>0</v>
      </c>
      <c r="M160" s="36">
        <f t="shared" si="13"/>
        <v>52.413311999999998</v>
      </c>
      <c r="N160" s="36">
        <f t="shared" si="14"/>
        <v>6.9564419669520197</v>
      </c>
      <c r="O160" s="33">
        <v>195.84</v>
      </c>
      <c r="P160" s="32">
        <f t="shared" si="15"/>
        <v>25.992434799920364</v>
      </c>
      <c r="Q160" s="11"/>
    </row>
    <row r="161" spans="1:17" ht="24.95" customHeight="1" thickBot="1" x14ac:dyDescent="0.3">
      <c r="A161" s="8">
        <v>144</v>
      </c>
      <c r="B161" s="38" t="s">
        <v>31</v>
      </c>
      <c r="C161" s="5"/>
      <c r="D161" s="9" t="s">
        <v>85</v>
      </c>
      <c r="E161" s="5" t="s">
        <v>16</v>
      </c>
      <c r="F161" s="5" t="s">
        <v>168</v>
      </c>
      <c r="G161" s="16">
        <v>0.70099999999999996</v>
      </c>
      <c r="H161" s="37">
        <v>240.87</v>
      </c>
      <c r="I161" s="37">
        <f t="shared" si="16"/>
        <v>31.968942862830975</v>
      </c>
      <c r="J161" s="37">
        <f t="shared" si="17"/>
        <v>168.84986999999998</v>
      </c>
      <c r="K161" s="37">
        <f t="shared" si="12"/>
        <v>22.410228946844512</v>
      </c>
      <c r="L161" s="37">
        <v>0</v>
      </c>
      <c r="M161" s="36">
        <f t="shared" si="13"/>
        <v>168.84986999999998</v>
      </c>
      <c r="N161" s="36">
        <f t="shared" si="14"/>
        <v>22.410228946844512</v>
      </c>
      <c r="O161" s="33">
        <v>630.9</v>
      </c>
      <c r="P161" s="32">
        <f t="shared" si="15"/>
        <v>83.734819828787565</v>
      </c>
      <c r="Q161" s="11"/>
    </row>
    <row r="162" spans="1:17" ht="24.95" customHeight="1" thickBot="1" x14ac:dyDescent="0.3">
      <c r="A162" s="8">
        <v>145</v>
      </c>
      <c r="B162" s="38" t="s">
        <v>31</v>
      </c>
      <c r="C162" s="5"/>
      <c r="D162" s="9" t="s">
        <v>86</v>
      </c>
      <c r="E162" s="5" t="s">
        <v>17</v>
      </c>
      <c r="F162" s="5" t="s">
        <v>168</v>
      </c>
      <c r="G162" s="16">
        <v>1.7263999999999999</v>
      </c>
      <c r="H162" s="37">
        <v>117.9</v>
      </c>
      <c r="I162" s="37">
        <f t="shared" si="16"/>
        <v>15.648019112084411</v>
      </c>
      <c r="J162" s="37">
        <f t="shared" si="17"/>
        <v>203.54256000000001</v>
      </c>
      <c r="K162" s="37">
        <f t="shared" si="12"/>
        <v>27.014740195102526</v>
      </c>
      <c r="L162" s="37">
        <v>0</v>
      </c>
      <c r="M162" s="36">
        <f t="shared" si="13"/>
        <v>203.54256000000001</v>
      </c>
      <c r="N162" s="36">
        <f t="shared" si="14"/>
        <v>27.014740195102526</v>
      </c>
      <c r="O162" s="33">
        <v>3107.52</v>
      </c>
      <c r="P162" s="32">
        <f t="shared" si="15"/>
        <v>412.43878160461873</v>
      </c>
      <c r="Q162" s="11"/>
    </row>
    <row r="163" spans="1:17" ht="24.95" customHeight="1" thickBot="1" x14ac:dyDescent="0.3">
      <c r="A163" s="8"/>
      <c r="B163" s="38"/>
      <c r="C163" s="5"/>
      <c r="D163" s="9"/>
      <c r="E163" s="5" t="s">
        <v>17</v>
      </c>
      <c r="F163" s="5" t="s">
        <v>168</v>
      </c>
      <c r="G163" s="16">
        <v>1.3152999999999999</v>
      </c>
      <c r="H163" s="37">
        <v>117.9</v>
      </c>
      <c r="I163" s="37">
        <f t="shared" si="16"/>
        <v>15.648019112084411</v>
      </c>
      <c r="J163" s="37">
        <f t="shared" si="17"/>
        <v>155.07387</v>
      </c>
      <c r="K163" s="37">
        <f t="shared" si="12"/>
        <v>20.581839538124623</v>
      </c>
      <c r="L163" s="37">
        <v>0</v>
      </c>
      <c r="M163" s="36">
        <f t="shared" si="13"/>
        <v>155.07387</v>
      </c>
      <c r="N163" s="36">
        <f t="shared" si="14"/>
        <v>20.581839538124623</v>
      </c>
      <c r="O163" s="33">
        <v>2367.54</v>
      </c>
      <c r="P163" s="32">
        <f t="shared" si="15"/>
        <v>314.22655783396374</v>
      </c>
      <c r="Q163" s="11"/>
    </row>
    <row r="164" spans="1:17" ht="32.1" customHeight="1" thickBot="1" x14ac:dyDescent="0.3">
      <c r="A164" s="8"/>
      <c r="B164" s="38"/>
      <c r="C164" s="5"/>
      <c r="D164" s="9"/>
      <c r="E164" s="14" t="s">
        <v>186</v>
      </c>
      <c r="F164" s="14"/>
      <c r="G164" s="19">
        <f>G162+G163</f>
        <v>3.0416999999999996</v>
      </c>
      <c r="H164" s="36">
        <f>H162+H163</f>
        <v>235.8</v>
      </c>
      <c r="I164" s="36">
        <f>I162+I163</f>
        <v>31.296038224168822</v>
      </c>
      <c r="J164" s="36">
        <f>J162+J163</f>
        <v>358.61643000000004</v>
      </c>
      <c r="K164" s="36">
        <f>K162+K163</f>
        <v>47.596579733227145</v>
      </c>
      <c r="L164" s="36">
        <v>0</v>
      </c>
      <c r="M164" s="36">
        <f t="shared" si="13"/>
        <v>358.61643000000004</v>
      </c>
      <c r="N164" s="36">
        <f t="shared" si="14"/>
        <v>47.596579733227145</v>
      </c>
      <c r="O164" s="34">
        <f>O162+O163</f>
        <v>5475.0599999999995</v>
      </c>
      <c r="P164" s="35">
        <f>P162+P163</f>
        <v>726.66533943858246</v>
      </c>
      <c r="Q164" s="11"/>
    </row>
    <row r="165" spans="1:17" ht="24.95" customHeight="1" thickBot="1" x14ac:dyDescent="0.3">
      <c r="A165" s="8">
        <v>146</v>
      </c>
      <c r="B165" s="38" t="s">
        <v>31</v>
      </c>
      <c r="C165" s="5"/>
      <c r="D165" s="9" t="s">
        <v>87</v>
      </c>
      <c r="E165" s="5" t="s">
        <v>16</v>
      </c>
      <c r="F165" s="5" t="s">
        <v>168</v>
      </c>
      <c r="G165" s="16">
        <v>1.7004999999999999</v>
      </c>
      <c r="H165" s="37">
        <v>240.87</v>
      </c>
      <c r="I165" s="37">
        <f t="shared" si="16"/>
        <v>31.968942862830975</v>
      </c>
      <c r="J165" s="37">
        <f t="shared" si="17"/>
        <v>409.59943499999997</v>
      </c>
      <c r="K165" s="37">
        <f t="shared" si="12"/>
        <v>54.363187338244067</v>
      </c>
      <c r="L165" s="37">
        <v>0</v>
      </c>
      <c r="M165" s="36">
        <f t="shared" si="13"/>
        <v>409.59943499999997</v>
      </c>
      <c r="N165" s="36">
        <f t="shared" si="14"/>
        <v>54.363187338244067</v>
      </c>
      <c r="O165" s="33">
        <v>2040.6</v>
      </c>
      <c r="P165" s="32">
        <f t="shared" si="15"/>
        <v>270.83416285088589</v>
      </c>
      <c r="Q165" s="11"/>
    </row>
    <row r="166" spans="1:17" ht="24.95" customHeight="1" thickBot="1" x14ac:dyDescent="0.3">
      <c r="A166" s="8">
        <v>147</v>
      </c>
      <c r="B166" s="38" t="s">
        <v>31</v>
      </c>
      <c r="C166" s="5"/>
      <c r="D166" s="9" t="s">
        <v>88</v>
      </c>
      <c r="E166" s="5" t="s">
        <v>16</v>
      </c>
      <c r="F166" s="5" t="s">
        <v>168</v>
      </c>
      <c r="G166" s="16">
        <v>0.88300000000000001</v>
      </c>
      <c r="H166" s="37">
        <v>240.87</v>
      </c>
      <c r="I166" s="37">
        <f t="shared" si="16"/>
        <v>31.968942862830975</v>
      </c>
      <c r="J166" s="37">
        <f t="shared" si="17"/>
        <v>212.68821</v>
      </c>
      <c r="K166" s="37">
        <f t="shared" si="12"/>
        <v>28.228576547879751</v>
      </c>
      <c r="L166" s="37">
        <v>0</v>
      </c>
      <c r="M166" s="36">
        <f t="shared" si="13"/>
        <v>212.68821</v>
      </c>
      <c r="N166" s="36">
        <f t="shared" si="14"/>
        <v>28.228576547879751</v>
      </c>
      <c r="O166" s="33">
        <v>1059.5999999999999</v>
      </c>
      <c r="P166" s="32">
        <f t="shared" si="15"/>
        <v>140.63308779613774</v>
      </c>
      <c r="Q166" s="11"/>
    </row>
    <row r="167" spans="1:17" ht="24.95" customHeight="1" thickBot="1" x14ac:dyDescent="0.3">
      <c r="A167" s="8">
        <v>148</v>
      </c>
      <c r="B167" s="38" t="s">
        <v>31</v>
      </c>
      <c r="C167" s="5"/>
      <c r="D167" s="9" t="s">
        <v>89</v>
      </c>
      <c r="E167" s="5" t="s">
        <v>17</v>
      </c>
      <c r="F167" s="5" t="s">
        <v>168</v>
      </c>
      <c r="G167" s="16">
        <v>1.8904000000000001</v>
      </c>
      <c r="H167" s="37">
        <v>117.9</v>
      </c>
      <c r="I167" s="37">
        <f t="shared" si="16"/>
        <v>15.648019112084411</v>
      </c>
      <c r="J167" s="37">
        <f t="shared" si="17"/>
        <v>222.87816000000001</v>
      </c>
      <c r="K167" s="37">
        <f t="shared" si="12"/>
        <v>29.581015329484373</v>
      </c>
      <c r="L167" s="37">
        <v>0</v>
      </c>
      <c r="M167" s="36">
        <f t="shared" si="13"/>
        <v>222.87816000000001</v>
      </c>
      <c r="N167" s="36">
        <f t="shared" si="14"/>
        <v>29.581015329484373</v>
      </c>
      <c r="O167" s="33">
        <v>3402.72</v>
      </c>
      <c r="P167" s="32">
        <f t="shared" si="15"/>
        <v>451.61855464861634</v>
      </c>
      <c r="Q167" s="11"/>
    </row>
    <row r="168" spans="1:17" ht="24.95" customHeight="1" thickBot="1" x14ac:dyDescent="0.3">
      <c r="A168" s="8"/>
      <c r="B168" s="38"/>
      <c r="C168" s="5"/>
      <c r="D168" s="9"/>
      <c r="E168" s="5" t="s">
        <v>17</v>
      </c>
      <c r="F168" s="5" t="s">
        <v>168</v>
      </c>
      <c r="G168" s="16">
        <v>0.57550000000000001</v>
      </c>
      <c r="H168" s="37">
        <v>117.9</v>
      </c>
      <c r="I168" s="37">
        <f t="shared" si="16"/>
        <v>15.648019112084411</v>
      </c>
      <c r="J168" s="37">
        <f t="shared" si="17"/>
        <v>67.85145</v>
      </c>
      <c r="K168" s="37">
        <f t="shared" si="12"/>
        <v>9.0054349990045779</v>
      </c>
      <c r="L168" s="37">
        <v>0</v>
      </c>
      <c r="M168" s="36">
        <f t="shared" si="13"/>
        <v>67.85145</v>
      </c>
      <c r="N168" s="36">
        <f t="shared" si="14"/>
        <v>9.0054349990045779</v>
      </c>
      <c r="O168" s="33">
        <v>690.6</v>
      </c>
      <c r="P168" s="32">
        <f t="shared" si="15"/>
        <v>91.658371491140755</v>
      </c>
      <c r="Q168" s="11"/>
    </row>
    <row r="169" spans="1:17" ht="32.1" customHeight="1" thickBot="1" x14ac:dyDescent="0.3">
      <c r="A169" s="8"/>
      <c r="B169" s="38"/>
      <c r="C169" s="5"/>
      <c r="D169" s="9"/>
      <c r="E169" s="14" t="s">
        <v>187</v>
      </c>
      <c r="F169" s="14"/>
      <c r="G169" s="19">
        <f>G167+G168</f>
        <v>2.4659</v>
      </c>
      <c r="H169" s="36">
        <f>H167+H168</f>
        <v>235.8</v>
      </c>
      <c r="I169" s="36">
        <f>I167+I168</f>
        <v>31.296038224168822</v>
      </c>
      <c r="J169" s="36">
        <f>J167+J168</f>
        <v>290.72960999999998</v>
      </c>
      <c r="K169" s="36">
        <f>K167+K168</f>
        <v>38.586450328488951</v>
      </c>
      <c r="L169" s="36">
        <v>0</v>
      </c>
      <c r="M169" s="36">
        <f t="shared" si="13"/>
        <v>290.72960999999998</v>
      </c>
      <c r="N169" s="36">
        <f t="shared" si="14"/>
        <v>38.586450328488951</v>
      </c>
      <c r="O169" s="34">
        <f>O167+O168</f>
        <v>4093.3199999999997</v>
      </c>
      <c r="P169" s="35">
        <f>P167+P168</f>
        <v>543.27692613975705</v>
      </c>
      <c r="Q169" s="11"/>
    </row>
    <row r="170" spans="1:17" ht="24.95" customHeight="1" thickBot="1" x14ac:dyDescent="0.3">
      <c r="A170" s="8">
        <v>149</v>
      </c>
      <c r="B170" s="38" t="s">
        <v>31</v>
      </c>
      <c r="C170" s="5"/>
      <c r="D170" s="9" t="s">
        <v>90</v>
      </c>
      <c r="E170" s="5" t="s">
        <v>17</v>
      </c>
      <c r="F170" s="5" t="s">
        <v>168</v>
      </c>
      <c r="G170" s="16">
        <v>0.63660000000000005</v>
      </c>
      <c r="H170" s="37">
        <v>117.9</v>
      </c>
      <c r="I170" s="37">
        <f t="shared" si="16"/>
        <v>15.648019112084411</v>
      </c>
      <c r="J170" s="37">
        <f t="shared" si="17"/>
        <v>75.055140000000009</v>
      </c>
      <c r="K170" s="37">
        <f t="shared" si="12"/>
        <v>9.9615289667529368</v>
      </c>
      <c r="L170" s="37">
        <v>0</v>
      </c>
      <c r="M170" s="36">
        <f t="shared" si="13"/>
        <v>75.055140000000009</v>
      </c>
      <c r="N170" s="36">
        <f t="shared" si="14"/>
        <v>9.9615289667529368</v>
      </c>
      <c r="O170" s="33">
        <v>572.94000000000005</v>
      </c>
      <c r="P170" s="32">
        <f t="shared" si="15"/>
        <v>76.042205853075856</v>
      </c>
      <c r="Q170" s="11"/>
    </row>
    <row r="171" spans="1:17" ht="24.95" customHeight="1" thickBot="1" x14ac:dyDescent="0.3">
      <c r="A171" s="8">
        <v>150</v>
      </c>
      <c r="B171" s="38" t="s">
        <v>31</v>
      </c>
      <c r="C171" s="5"/>
      <c r="D171" s="9" t="s">
        <v>91</v>
      </c>
      <c r="E171" s="5" t="s">
        <v>16</v>
      </c>
      <c r="F171" s="5" t="s">
        <v>168</v>
      </c>
      <c r="G171" s="16">
        <v>0.99270000000000003</v>
      </c>
      <c r="H171" s="37">
        <v>240.87</v>
      </c>
      <c r="I171" s="37">
        <f t="shared" si="16"/>
        <v>31.968942862830975</v>
      </c>
      <c r="J171" s="37">
        <f t="shared" si="17"/>
        <v>239.111649</v>
      </c>
      <c r="K171" s="37">
        <f t="shared" si="12"/>
        <v>31.73556957993231</v>
      </c>
      <c r="L171" s="37">
        <v>0</v>
      </c>
      <c r="M171" s="36">
        <f t="shared" si="13"/>
        <v>239.111649</v>
      </c>
      <c r="N171" s="36">
        <f t="shared" si="14"/>
        <v>31.73556957993231</v>
      </c>
      <c r="O171" s="33">
        <v>1191.24</v>
      </c>
      <c r="P171" s="32">
        <f t="shared" si="15"/>
        <v>158.10471829583912</v>
      </c>
      <c r="Q171" s="11"/>
    </row>
    <row r="172" spans="1:17" ht="24.95" customHeight="1" thickBot="1" x14ac:dyDescent="0.3">
      <c r="A172" s="8">
        <v>151</v>
      </c>
      <c r="B172" s="38" t="s">
        <v>31</v>
      </c>
      <c r="C172" s="5"/>
      <c r="D172" s="9" t="s">
        <v>92</v>
      </c>
      <c r="E172" s="5" t="s">
        <v>17</v>
      </c>
      <c r="F172" s="5" t="s">
        <v>168</v>
      </c>
      <c r="G172" s="16">
        <v>0.58160000000000001</v>
      </c>
      <c r="H172" s="37">
        <v>117.9</v>
      </c>
      <c r="I172" s="37">
        <f t="shared" si="16"/>
        <v>15.648019112084411</v>
      </c>
      <c r="J172" s="37">
        <f t="shared" si="17"/>
        <v>68.570639999999997</v>
      </c>
      <c r="K172" s="37">
        <f t="shared" si="12"/>
        <v>9.1008879155882934</v>
      </c>
      <c r="L172" s="37">
        <v>0</v>
      </c>
      <c r="M172" s="36">
        <f t="shared" si="13"/>
        <v>68.570639999999997</v>
      </c>
      <c r="N172" s="36">
        <f t="shared" si="14"/>
        <v>9.1008879155882934</v>
      </c>
      <c r="O172" s="33">
        <v>523.44000000000005</v>
      </c>
      <c r="P172" s="32">
        <f t="shared" si="15"/>
        <v>69.472426836551861</v>
      </c>
      <c r="Q172" s="11"/>
    </row>
    <row r="173" spans="1:17" ht="24.95" customHeight="1" thickBot="1" x14ac:dyDescent="0.3">
      <c r="A173" s="8">
        <v>152</v>
      </c>
      <c r="B173" s="38" t="s">
        <v>31</v>
      </c>
      <c r="C173" s="5"/>
      <c r="D173" s="9" t="s">
        <v>93</v>
      </c>
      <c r="E173" s="5" t="s">
        <v>16</v>
      </c>
      <c r="F173" s="5" t="s">
        <v>168</v>
      </c>
      <c r="G173" s="16">
        <v>0.83120000000000005</v>
      </c>
      <c r="H173" s="37">
        <v>240.87</v>
      </c>
      <c r="I173" s="37">
        <f t="shared" si="16"/>
        <v>31.968942862830975</v>
      </c>
      <c r="J173" s="37">
        <f t="shared" si="17"/>
        <v>200.21114400000002</v>
      </c>
      <c r="K173" s="37">
        <f t="shared" si="12"/>
        <v>26.572585307585108</v>
      </c>
      <c r="L173" s="37">
        <v>0</v>
      </c>
      <c r="M173" s="36">
        <f t="shared" si="13"/>
        <v>200.21114400000002</v>
      </c>
      <c r="N173" s="36">
        <f t="shared" si="14"/>
        <v>26.572585307585108</v>
      </c>
      <c r="O173" s="33">
        <v>748.08</v>
      </c>
      <c r="P173" s="32">
        <f t="shared" si="15"/>
        <v>99.287278518813451</v>
      </c>
      <c r="Q173" s="11"/>
    </row>
    <row r="174" spans="1:17" ht="24.95" customHeight="1" thickBot="1" x14ac:dyDescent="0.3">
      <c r="A174" s="8">
        <v>153</v>
      </c>
      <c r="B174" s="38" t="s">
        <v>31</v>
      </c>
      <c r="C174" s="5"/>
      <c r="D174" s="9" t="s">
        <v>94</v>
      </c>
      <c r="E174" s="5" t="s">
        <v>17</v>
      </c>
      <c r="F174" s="5" t="s">
        <v>168</v>
      </c>
      <c r="G174" s="16">
        <v>0.72870000000000001</v>
      </c>
      <c r="H174" s="37">
        <v>117.9</v>
      </c>
      <c r="I174" s="37">
        <f t="shared" si="16"/>
        <v>15.648019112084411</v>
      </c>
      <c r="J174" s="37">
        <f t="shared" si="17"/>
        <v>85.913730000000001</v>
      </c>
      <c r="K174" s="37">
        <f t="shared" si="12"/>
        <v>11.40271152697591</v>
      </c>
      <c r="L174" s="37">
        <v>0</v>
      </c>
      <c r="M174" s="36">
        <f t="shared" si="13"/>
        <v>85.913730000000001</v>
      </c>
      <c r="N174" s="36">
        <f t="shared" si="14"/>
        <v>11.40271152697591</v>
      </c>
      <c r="O174" s="33">
        <v>510.09</v>
      </c>
      <c r="P174" s="32">
        <f t="shared" si="15"/>
        <v>67.700577344216597</v>
      </c>
      <c r="Q174" s="11"/>
    </row>
    <row r="175" spans="1:17" ht="24.95" customHeight="1" thickBot="1" x14ac:dyDescent="0.3">
      <c r="A175" s="8">
        <v>154</v>
      </c>
      <c r="B175" s="38" t="s">
        <v>31</v>
      </c>
      <c r="C175" s="5"/>
      <c r="D175" s="9" t="s">
        <v>95</v>
      </c>
      <c r="E175" s="5" t="s">
        <v>16</v>
      </c>
      <c r="F175" s="5" t="s">
        <v>168</v>
      </c>
      <c r="G175" s="16">
        <v>0.91969999999999996</v>
      </c>
      <c r="H175" s="37">
        <v>240.87</v>
      </c>
      <c r="I175" s="37">
        <f t="shared" si="16"/>
        <v>31.968942862830975</v>
      </c>
      <c r="J175" s="37">
        <f t="shared" si="17"/>
        <v>221.52813899999998</v>
      </c>
      <c r="K175" s="37">
        <f t="shared" si="12"/>
        <v>29.401836750945645</v>
      </c>
      <c r="L175" s="37">
        <v>0</v>
      </c>
      <c r="M175" s="36">
        <f t="shared" si="13"/>
        <v>221.52813899999998</v>
      </c>
      <c r="N175" s="36">
        <f t="shared" si="14"/>
        <v>29.401836750945645</v>
      </c>
      <c r="O175" s="33">
        <v>827.73</v>
      </c>
      <c r="P175" s="32">
        <f t="shared" si="15"/>
        <v>109.85865020903842</v>
      </c>
      <c r="Q175" s="11" t="s">
        <v>162</v>
      </c>
    </row>
    <row r="176" spans="1:17" ht="24.95" customHeight="1" thickBot="1" x14ac:dyDescent="0.3">
      <c r="A176" s="8">
        <v>155</v>
      </c>
      <c r="B176" s="38" t="s">
        <v>31</v>
      </c>
      <c r="C176" s="5"/>
      <c r="D176" s="9" t="s">
        <v>96</v>
      </c>
      <c r="E176" s="5" t="s">
        <v>16</v>
      </c>
      <c r="F176" s="5" t="s">
        <v>168</v>
      </c>
      <c r="G176" s="16">
        <v>1.1509</v>
      </c>
      <c r="H176" s="37">
        <v>240.87</v>
      </c>
      <c r="I176" s="37">
        <f t="shared" si="16"/>
        <v>31.968942862830975</v>
      </c>
      <c r="J176" s="37">
        <f t="shared" si="17"/>
        <v>277.21728300000001</v>
      </c>
      <c r="K176" s="37">
        <f t="shared" si="12"/>
        <v>36.793056340832173</v>
      </c>
      <c r="L176" s="37">
        <v>0</v>
      </c>
      <c r="M176" s="36">
        <f t="shared" si="13"/>
        <v>277.21728300000001</v>
      </c>
      <c r="N176" s="36">
        <f t="shared" si="14"/>
        <v>36.793056340832173</v>
      </c>
      <c r="O176" s="33">
        <v>1381.08</v>
      </c>
      <c r="P176" s="32">
        <f t="shared" si="15"/>
        <v>183.30081624527173</v>
      </c>
      <c r="Q176" s="11" t="s">
        <v>162</v>
      </c>
    </row>
    <row r="177" spans="1:17" ht="24.95" customHeight="1" thickBot="1" x14ac:dyDescent="0.3">
      <c r="A177" s="8"/>
      <c r="B177" s="38"/>
      <c r="C177" s="5"/>
      <c r="D177" s="9"/>
      <c r="E177" s="5" t="s">
        <v>16</v>
      </c>
      <c r="F177" s="5" t="s">
        <v>168</v>
      </c>
      <c r="G177" s="16">
        <v>0.81179999999999997</v>
      </c>
      <c r="H177" s="37">
        <v>240.87</v>
      </c>
      <c r="I177" s="37">
        <f t="shared" si="16"/>
        <v>31.968942862830975</v>
      </c>
      <c r="J177" s="37">
        <f t="shared" si="17"/>
        <v>195.53826599999999</v>
      </c>
      <c r="K177" s="37">
        <f t="shared" si="12"/>
        <v>25.952387816046183</v>
      </c>
      <c r="L177" s="37">
        <v>0</v>
      </c>
      <c r="M177" s="36">
        <f t="shared" si="13"/>
        <v>195.53826599999999</v>
      </c>
      <c r="N177" s="36">
        <f t="shared" si="14"/>
        <v>25.952387816046183</v>
      </c>
      <c r="O177" s="33">
        <v>974.16</v>
      </c>
      <c r="P177" s="32">
        <f t="shared" si="15"/>
        <v>129.29325104519211</v>
      </c>
      <c r="Q177" s="11" t="s">
        <v>162</v>
      </c>
    </row>
    <row r="178" spans="1:17" ht="30" customHeight="1" thickBot="1" x14ac:dyDescent="0.3">
      <c r="A178" s="8"/>
      <c r="B178" s="38"/>
      <c r="C178" s="5"/>
      <c r="D178" s="9"/>
      <c r="E178" s="14" t="s">
        <v>188</v>
      </c>
      <c r="F178" s="5"/>
      <c r="G178" s="19">
        <f>G176+G177</f>
        <v>1.9626999999999999</v>
      </c>
      <c r="H178" s="36">
        <f>H176+H177</f>
        <v>481.74</v>
      </c>
      <c r="I178" s="36">
        <f>I176+I177</f>
        <v>63.93788572566195</v>
      </c>
      <c r="J178" s="36">
        <f>J176+J177</f>
        <v>472.75554899999997</v>
      </c>
      <c r="K178" s="36">
        <f>K176+K177</f>
        <v>62.745444156878357</v>
      </c>
      <c r="L178" s="36">
        <v>0</v>
      </c>
      <c r="M178" s="36">
        <f t="shared" si="13"/>
        <v>472.75554899999997</v>
      </c>
      <c r="N178" s="36">
        <f t="shared" si="14"/>
        <v>62.745444156878357</v>
      </c>
      <c r="O178" s="34">
        <f>O176+P177</f>
        <v>1510.3732510451921</v>
      </c>
      <c r="P178" s="35">
        <f>P176+P177</f>
        <v>312.59406729046384</v>
      </c>
      <c r="Q178" s="11"/>
    </row>
    <row r="179" spans="1:17" ht="24.95" customHeight="1" thickBot="1" x14ac:dyDescent="0.3">
      <c r="A179" s="8">
        <v>156</v>
      </c>
      <c r="B179" s="38" t="s">
        <v>31</v>
      </c>
      <c r="C179" s="5"/>
      <c r="D179" s="9" t="s">
        <v>97</v>
      </c>
      <c r="E179" s="5" t="s">
        <v>16</v>
      </c>
      <c r="F179" s="5" t="s">
        <v>168</v>
      </c>
      <c r="G179" s="16">
        <v>1.4156</v>
      </c>
      <c r="H179" s="37">
        <v>240.87</v>
      </c>
      <c r="I179" s="37">
        <f t="shared" si="16"/>
        <v>31.968942862830975</v>
      </c>
      <c r="J179" s="37">
        <f t="shared" si="17"/>
        <v>340.975572</v>
      </c>
      <c r="K179" s="37">
        <f t="shared" si="12"/>
        <v>45.255235516623529</v>
      </c>
      <c r="L179" s="37">
        <v>0</v>
      </c>
      <c r="M179" s="36">
        <f t="shared" si="13"/>
        <v>340.975572</v>
      </c>
      <c r="N179" s="36">
        <f t="shared" si="14"/>
        <v>45.255235516623529</v>
      </c>
      <c r="O179" s="33">
        <v>1274.04</v>
      </c>
      <c r="P179" s="32">
        <f t="shared" si="15"/>
        <v>169.09416683257015</v>
      </c>
      <c r="Q179" s="11" t="s">
        <v>162</v>
      </c>
    </row>
    <row r="180" spans="1:17" ht="24.95" customHeight="1" thickBot="1" x14ac:dyDescent="0.3">
      <c r="A180" s="8">
        <v>157</v>
      </c>
      <c r="B180" s="38" t="s">
        <v>31</v>
      </c>
      <c r="C180" s="5"/>
      <c r="D180" s="9" t="s">
        <v>98</v>
      </c>
      <c r="E180" s="5" t="s">
        <v>17</v>
      </c>
      <c r="F180" s="5" t="s">
        <v>168</v>
      </c>
      <c r="G180" s="16">
        <v>0.57550000000000001</v>
      </c>
      <c r="H180" s="37">
        <v>117.9</v>
      </c>
      <c r="I180" s="37">
        <f t="shared" si="16"/>
        <v>15.648019112084411</v>
      </c>
      <c r="J180" s="37">
        <f t="shared" si="17"/>
        <v>67.85145</v>
      </c>
      <c r="K180" s="37">
        <f t="shared" si="12"/>
        <v>9.0054349990045779</v>
      </c>
      <c r="L180" s="37">
        <v>0</v>
      </c>
      <c r="M180" s="36">
        <f t="shared" si="13"/>
        <v>67.85145</v>
      </c>
      <c r="N180" s="36">
        <f t="shared" si="14"/>
        <v>9.0054349990045779</v>
      </c>
      <c r="O180" s="33">
        <v>517.95000000000005</v>
      </c>
      <c r="P180" s="32">
        <f t="shared" si="15"/>
        <v>68.743778618355563</v>
      </c>
      <c r="Q180" s="11" t="s">
        <v>162</v>
      </c>
    </row>
    <row r="181" spans="1:17" ht="24.95" customHeight="1" thickBot="1" x14ac:dyDescent="0.3">
      <c r="A181" s="8"/>
      <c r="B181" s="38"/>
      <c r="C181" s="5"/>
      <c r="D181" s="9"/>
      <c r="E181" s="5" t="s">
        <v>16</v>
      </c>
      <c r="F181" s="5" t="s">
        <v>168</v>
      </c>
      <c r="G181" s="16">
        <v>1.0657000000000001</v>
      </c>
      <c r="H181" s="37">
        <v>240.87</v>
      </c>
      <c r="I181" s="37">
        <f t="shared" si="16"/>
        <v>31.968942862830975</v>
      </c>
      <c r="J181" s="37">
        <f t="shared" si="17"/>
        <v>256.69515900000005</v>
      </c>
      <c r="K181" s="37">
        <f t="shared" si="12"/>
        <v>34.069302408918972</v>
      </c>
      <c r="L181" s="37">
        <v>0</v>
      </c>
      <c r="M181" s="36">
        <f t="shared" si="13"/>
        <v>256.69515900000005</v>
      </c>
      <c r="N181" s="36">
        <f t="shared" si="14"/>
        <v>34.069302408918972</v>
      </c>
      <c r="O181" s="33">
        <v>1278.8399999999999</v>
      </c>
      <c r="P181" s="32">
        <f t="shared" si="15"/>
        <v>169.73123631296036</v>
      </c>
      <c r="Q181" s="11" t="s">
        <v>162</v>
      </c>
    </row>
    <row r="182" spans="1:17" ht="32.1" customHeight="1" thickBot="1" x14ac:dyDescent="0.3">
      <c r="A182" s="8"/>
      <c r="B182" s="38"/>
      <c r="C182" s="5"/>
      <c r="D182" s="9"/>
      <c r="E182" s="14" t="s">
        <v>189</v>
      </c>
      <c r="F182" s="14"/>
      <c r="G182" s="19">
        <f>G180+G181</f>
        <v>1.6412</v>
      </c>
      <c r="H182" s="36">
        <f>H180+H181</f>
        <v>358.77</v>
      </c>
      <c r="I182" s="36">
        <f>I180+I181</f>
        <v>47.616961974915384</v>
      </c>
      <c r="J182" s="36">
        <f>J180+J181</f>
        <v>324.54660900000005</v>
      </c>
      <c r="K182" s="36">
        <f>K180+K181</f>
        <v>43.07473740792355</v>
      </c>
      <c r="L182" s="36">
        <v>0</v>
      </c>
      <c r="M182" s="36">
        <f t="shared" si="13"/>
        <v>324.54660900000005</v>
      </c>
      <c r="N182" s="36">
        <f t="shared" si="14"/>
        <v>43.07473740792355</v>
      </c>
      <c r="O182" s="34">
        <f>O180+O181</f>
        <v>1796.79</v>
      </c>
      <c r="P182" s="35">
        <f>P180+P181</f>
        <v>238.47501493131591</v>
      </c>
      <c r="Q182" s="11"/>
    </row>
    <row r="183" spans="1:17" ht="24.95" customHeight="1" thickBot="1" x14ac:dyDescent="0.3">
      <c r="A183" s="8">
        <v>158</v>
      </c>
      <c r="B183" s="38" t="s">
        <v>31</v>
      </c>
      <c r="C183" s="5"/>
      <c r="D183" s="9" t="s">
        <v>99</v>
      </c>
      <c r="E183" s="5" t="s">
        <v>17</v>
      </c>
      <c r="F183" s="5" t="s">
        <v>168</v>
      </c>
      <c r="G183" s="16">
        <v>2.9043000000000001</v>
      </c>
      <c r="H183" s="37">
        <v>117.9</v>
      </c>
      <c r="I183" s="37">
        <f t="shared" si="16"/>
        <v>15.648019112084411</v>
      </c>
      <c r="J183" s="37">
        <f t="shared" si="17"/>
        <v>342.41697000000005</v>
      </c>
      <c r="K183" s="37">
        <f t="shared" si="12"/>
        <v>45.446541907226759</v>
      </c>
      <c r="L183" s="37">
        <v>0</v>
      </c>
      <c r="M183" s="36">
        <f t="shared" si="13"/>
        <v>342.41697000000005</v>
      </c>
      <c r="N183" s="36">
        <f t="shared" si="14"/>
        <v>45.446541907226759</v>
      </c>
      <c r="O183" s="33">
        <v>3485.16</v>
      </c>
      <c r="P183" s="32">
        <f t="shared" si="15"/>
        <v>462.56022297431809</v>
      </c>
      <c r="Q183" s="11" t="s">
        <v>162</v>
      </c>
    </row>
    <row r="184" spans="1:17" ht="24.95" customHeight="1" thickBot="1" x14ac:dyDescent="0.3">
      <c r="A184" s="8">
        <v>159</v>
      </c>
      <c r="B184" s="38" t="s">
        <v>31</v>
      </c>
      <c r="C184" s="5"/>
      <c r="D184" s="9" t="s">
        <v>100</v>
      </c>
      <c r="E184" s="5" t="s">
        <v>16</v>
      </c>
      <c r="F184" s="5" t="s">
        <v>168</v>
      </c>
      <c r="G184" s="16">
        <v>0.92249999999999999</v>
      </c>
      <c r="H184" s="37">
        <v>240.87</v>
      </c>
      <c r="I184" s="37">
        <f t="shared" si="16"/>
        <v>31.968942862830975</v>
      </c>
      <c r="J184" s="37">
        <f t="shared" si="17"/>
        <v>222.202575</v>
      </c>
      <c r="K184" s="37">
        <f t="shared" si="12"/>
        <v>29.491349790961575</v>
      </c>
      <c r="L184" s="37">
        <v>0</v>
      </c>
      <c r="M184" s="36">
        <f t="shared" si="13"/>
        <v>222.202575</v>
      </c>
      <c r="N184" s="36">
        <f t="shared" si="14"/>
        <v>29.491349790961575</v>
      </c>
      <c r="O184" s="33">
        <v>830.25</v>
      </c>
      <c r="P184" s="32">
        <f t="shared" si="15"/>
        <v>110.19311168624327</v>
      </c>
      <c r="Q184" s="11"/>
    </row>
    <row r="185" spans="1:17" ht="24.95" customHeight="1" thickBot="1" x14ac:dyDescent="0.3">
      <c r="A185" s="8">
        <v>160</v>
      </c>
      <c r="B185" s="38" t="s">
        <v>31</v>
      </c>
      <c r="C185" s="5"/>
      <c r="D185" s="9" t="s">
        <v>101</v>
      </c>
      <c r="E185" s="5" t="s">
        <v>16</v>
      </c>
      <c r="F185" s="5" t="s">
        <v>168</v>
      </c>
      <c r="G185" s="16">
        <v>1.7263999999999999</v>
      </c>
      <c r="H185" s="37">
        <v>240.87</v>
      </c>
      <c r="I185" s="37">
        <f t="shared" si="16"/>
        <v>31.968942862830975</v>
      </c>
      <c r="J185" s="37">
        <f t="shared" si="17"/>
        <v>415.83796799999999</v>
      </c>
      <c r="K185" s="37">
        <f t="shared" si="12"/>
        <v>55.191182958391394</v>
      </c>
      <c r="L185" s="37">
        <v>0</v>
      </c>
      <c r="M185" s="36">
        <f t="shared" si="13"/>
        <v>415.83796799999999</v>
      </c>
      <c r="N185" s="36">
        <f t="shared" si="14"/>
        <v>55.191182958391394</v>
      </c>
      <c r="O185" s="33">
        <v>2071.6799999999998</v>
      </c>
      <c r="P185" s="32">
        <f t="shared" si="15"/>
        <v>274.95918773641245</v>
      </c>
      <c r="Q185" s="11"/>
    </row>
    <row r="186" spans="1:17" ht="24.95" customHeight="1" thickBot="1" x14ac:dyDescent="0.3">
      <c r="A186" s="8">
        <v>161</v>
      </c>
      <c r="B186" s="38" t="s">
        <v>31</v>
      </c>
      <c r="C186" s="5"/>
      <c r="D186" s="9" t="s">
        <v>102</v>
      </c>
      <c r="E186" s="5" t="s">
        <v>16</v>
      </c>
      <c r="F186" s="5" t="s">
        <v>168</v>
      </c>
      <c r="G186" s="16">
        <v>0.432</v>
      </c>
      <c r="H186" s="37">
        <v>240.87</v>
      </c>
      <c r="I186" s="37">
        <f t="shared" si="16"/>
        <v>31.968942862830975</v>
      </c>
      <c r="J186" s="37">
        <f t="shared" si="17"/>
        <v>104.05584</v>
      </c>
      <c r="K186" s="37">
        <f t="shared" si="12"/>
        <v>13.810583316742981</v>
      </c>
      <c r="L186" s="37">
        <v>0</v>
      </c>
      <c r="M186" s="36">
        <f t="shared" si="13"/>
        <v>104.05584</v>
      </c>
      <c r="N186" s="36">
        <f t="shared" si="14"/>
        <v>13.810583316742981</v>
      </c>
      <c r="O186" s="33">
        <v>388.8</v>
      </c>
      <c r="P186" s="32">
        <f t="shared" si="15"/>
        <v>51.602627911606611</v>
      </c>
      <c r="Q186" s="11"/>
    </row>
    <row r="187" spans="1:17" ht="24.95" customHeight="1" thickBot="1" x14ac:dyDescent="0.3">
      <c r="A187" s="8">
        <v>162</v>
      </c>
      <c r="B187" s="38" t="s">
        <v>31</v>
      </c>
      <c r="C187" s="5"/>
      <c r="D187" s="9" t="s">
        <v>103</v>
      </c>
      <c r="E187" s="5" t="s">
        <v>16</v>
      </c>
      <c r="F187" s="5" t="s">
        <v>168</v>
      </c>
      <c r="G187" s="16">
        <v>0.21579999999999999</v>
      </c>
      <c r="H187" s="37">
        <v>240.87</v>
      </c>
      <c r="I187" s="37">
        <f t="shared" si="16"/>
        <v>31.968942862830975</v>
      </c>
      <c r="J187" s="37">
        <f t="shared" si="17"/>
        <v>51.979745999999999</v>
      </c>
      <c r="K187" s="37">
        <f t="shared" si="12"/>
        <v>6.8988978697989243</v>
      </c>
      <c r="L187" s="37">
        <v>0</v>
      </c>
      <c r="M187" s="36">
        <f t="shared" si="13"/>
        <v>51.979745999999999</v>
      </c>
      <c r="N187" s="36">
        <f t="shared" si="14"/>
        <v>6.8988978697989243</v>
      </c>
      <c r="O187" s="33">
        <v>194.22</v>
      </c>
      <c r="P187" s="32">
        <f t="shared" si="15"/>
        <v>25.77742385028867</v>
      </c>
      <c r="Q187" s="11"/>
    </row>
    <row r="188" spans="1:17" ht="24.95" customHeight="1" thickBot="1" x14ac:dyDescent="0.3">
      <c r="A188" s="8">
        <v>163</v>
      </c>
      <c r="B188" s="38" t="s">
        <v>31</v>
      </c>
      <c r="C188" s="5"/>
      <c r="D188" s="9" t="s">
        <v>104</v>
      </c>
      <c r="E188" s="5" t="s">
        <v>16</v>
      </c>
      <c r="F188" s="5" t="s">
        <v>168</v>
      </c>
      <c r="G188" s="16">
        <v>2.9668999999999999</v>
      </c>
      <c r="H188" s="37">
        <v>240.87</v>
      </c>
      <c r="I188" s="37">
        <f t="shared" si="16"/>
        <v>31.968942862830975</v>
      </c>
      <c r="J188" s="37">
        <f t="shared" si="17"/>
        <v>714.637203</v>
      </c>
      <c r="K188" s="37">
        <f t="shared" si="12"/>
        <v>94.848656579733216</v>
      </c>
      <c r="L188" s="37">
        <v>0</v>
      </c>
      <c r="M188" s="36">
        <f t="shared" si="13"/>
        <v>714.637203</v>
      </c>
      <c r="N188" s="36">
        <f t="shared" si="14"/>
        <v>94.848656579733216</v>
      </c>
      <c r="O188" s="33">
        <v>3560.28</v>
      </c>
      <c r="P188" s="32">
        <f t="shared" si="15"/>
        <v>472.53036034242484</v>
      </c>
      <c r="Q188" s="11"/>
    </row>
    <row r="189" spans="1:17" ht="24.95" customHeight="1" thickBot="1" x14ac:dyDescent="0.3">
      <c r="A189" s="8">
        <v>164</v>
      </c>
      <c r="B189" s="38" t="s">
        <v>31</v>
      </c>
      <c r="C189" s="5"/>
      <c r="D189" s="9" t="s">
        <v>105</v>
      </c>
      <c r="E189" s="5" t="s">
        <v>16</v>
      </c>
      <c r="F189" s="5" t="s">
        <v>168</v>
      </c>
      <c r="G189" s="16">
        <v>1.9077</v>
      </c>
      <c r="H189" s="37">
        <v>240.87</v>
      </c>
      <c r="I189" s="37">
        <f t="shared" si="16"/>
        <v>31.968942862830975</v>
      </c>
      <c r="J189" s="37">
        <f t="shared" si="17"/>
        <v>459.507699</v>
      </c>
      <c r="K189" s="37">
        <f t="shared" si="12"/>
        <v>60.987152299422647</v>
      </c>
      <c r="L189" s="37">
        <v>0</v>
      </c>
      <c r="M189" s="36">
        <f t="shared" si="13"/>
        <v>459.507699</v>
      </c>
      <c r="N189" s="36">
        <f t="shared" si="14"/>
        <v>60.987152299422647</v>
      </c>
      <c r="O189" s="33">
        <v>2289.2399999999998</v>
      </c>
      <c r="P189" s="32">
        <f t="shared" si="15"/>
        <v>303.83436193509851</v>
      </c>
      <c r="Q189" s="11"/>
    </row>
    <row r="190" spans="1:17" ht="24.95" customHeight="1" thickBot="1" x14ac:dyDescent="0.3">
      <c r="A190" s="8">
        <v>165</v>
      </c>
      <c r="B190" s="38" t="s">
        <v>31</v>
      </c>
      <c r="C190" s="5"/>
      <c r="D190" s="9" t="s">
        <v>106</v>
      </c>
      <c r="E190" s="5" t="s">
        <v>17</v>
      </c>
      <c r="F190" s="5" t="s">
        <v>168</v>
      </c>
      <c r="G190" s="16">
        <v>1.7525999999999999</v>
      </c>
      <c r="H190" s="37">
        <v>117.9</v>
      </c>
      <c r="I190" s="37">
        <f t="shared" si="16"/>
        <v>15.648019112084411</v>
      </c>
      <c r="J190" s="37">
        <f t="shared" si="17"/>
        <v>206.63154</v>
      </c>
      <c r="K190" s="37">
        <f t="shared" si="12"/>
        <v>27.424718295839138</v>
      </c>
      <c r="L190" s="37">
        <v>0</v>
      </c>
      <c r="M190" s="36">
        <f t="shared" si="13"/>
        <v>206.63154</v>
      </c>
      <c r="N190" s="36">
        <f t="shared" si="14"/>
        <v>27.424718295839138</v>
      </c>
      <c r="O190" s="33">
        <v>1577.34</v>
      </c>
      <c r="P190" s="32">
        <f t="shared" si="15"/>
        <v>209.34899462472623</v>
      </c>
      <c r="Q190" s="11"/>
    </row>
    <row r="191" spans="1:17" ht="24.95" customHeight="1" thickBot="1" x14ac:dyDescent="0.3">
      <c r="A191" s="8">
        <v>166</v>
      </c>
      <c r="B191" s="38" t="s">
        <v>31</v>
      </c>
      <c r="C191" s="5"/>
      <c r="D191" s="9" t="s">
        <v>107</v>
      </c>
      <c r="E191" s="5" t="s">
        <v>17</v>
      </c>
      <c r="F191" s="5" t="s">
        <v>168</v>
      </c>
      <c r="G191" s="16">
        <v>0.5978</v>
      </c>
      <c r="H191" s="37">
        <v>117.9</v>
      </c>
      <c r="I191" s="37">
        <f t="shared" si="16"/>
        <v>15.648019112084411</v>
      </c>
      <c r="J191" s="37">
        <f t="shared" si="17"/>
        <v>70.480620000000002</v>
      </c>
      <c r="K191" s="37">
        <f t="shared" si="12"/>
        <v>9.3543858252040604</v>
      </c>
      <c r="L191" s="37">
        <v>0</v>
      </c>
      <c r="M191" s="36">
        <f t="shared" si="13"/>
        <v>70.480620000000002</v>
      </c>
      <c r="N191" s="36">
        <f t="shared" si="14"/>
        <v>9.3543858252040604</v>
      </c>
      <c r="O191" s="33">
        <v>538.02</v>
      </c>
      <c r="P191" s="32">
        <f t="shared" si="15"/>
        <v>71.4075253832371</v>
      </c>
      <c r="Q191" s="11"/>
    </row>
    <row r="192" spans="1:17" ht="24.95" customHeight="1" thickBot="1" x14ac:dyDescent="0.3">
      <c r="A192" s="8">
        <v>167</v>
      </c>
      <c r="B192" s="38" t="s">
        <v>31</v>
      </c>
      <c r="C192" s="5"/>
      <c r="D192" s="9" t="s">
        <v>108</v>
      </c>
      <c r="E192" s="5" t="s">
        <v>17</v>
      </c>
      <c r="F192" s="5" t="s">
        <v>168</v>
      </c>
      <c r="G192" s="16">
        <v>0.84050000000000002</v>
      </c>
      <c r="H192" s="37">
        <v>117.9</v>
      </c>
      <c r="I192" s="37">
        <f t="shared" si="16"/>
        <v>15.648019112084411</v>
      </c>
      <c r="J192" s="37">
        <f t="shared" si="17"/>
        <v>99.094950000000011</v>
      </c>
      <c r="K192" s="37">
        <f t="shared" si="12"/>
        <v>13.152160063706948</v>
      </c>
      <c r="L192" s="37">
        <v>0</v>
      </c>
      <c r="M192" s="36">
        <f t="shared" si="13"/>
        <v>99.094950000000011</v>
      </c>
      <c r="N192" s="36">
        <f t="shared" si="14"/>
        <v>13.152160063706948</v>
      </c>
      <c r="O192" s="33">
        <v>756.45</v>
      </c>
      <c r="P192" s="32">
        <f t="shared" si="15"/>
        <v>100.39816842524388</v>
      </c>
      <c r="Q192" s="11" t="s">
        <v>162</v>
      </c>
    </row>
    <row r="193" spans="1:17" ht="24.95" customHeight="1" thickBot="1" x14ac:dyDescent="0.3">
      <c r="A193" s="8">
        <v>168</v>
      </c>
      <c r="B193" s="38" t="s">
        <v>31</v>
      </c>
      <c r="C193" s="5"/>
      <c r="D193" s="9" t="s">
        <v>109</v>
      </c>
      <c r="E193" s="5" t="s">
        <v>17</v>
      </c>
      <c r="F193" s="5" t="s">
        <v>168</v>
      </c>
      <c r="G193" s="16">
        <v>0.29239999999999999</v>
      </c>
      <c r="H193" s="37">
        <v>117.9</v>
      </c>
      <c r="I193" s="37">
        <f t="shared" si="16"/>
        <v>15.648019112084411</v>
      </c>
      <c r="J193" s="37">
        <f t="shared" si="17"/>
        <v>34.473959999999998</v>
      </c>
      <c r="K193" s="37">
        <f t="shared" si="12"/>
        <v>4.5754807883734818</v>
      </c>
      <c r="L193" s="37">
        <v>0</v>
      </c>
      <c r="M193" s="36">
        <f t="shared" si="13"/>
        <v>34.473959999999998</v>
      </c>
      <c r="N193" s="36">
        <f t="shared" si="14"/>
        <v>4.5754807883734818</v>
      </c>
      <c r="O193" s="33">
        <v>263.16000000000003</v>
      </c>
      <c r="P193" s="32">
        <f t="shared" si="15"/>
        <v>34.927334262392996</v>
      </c>
      <c r="Q193" s="11"/>
    </row>
    <row r="194" spans="1:17" ht="24.95" customHeight="1" thickBot="1" x14ac:dyDescent="0.3">
      <c r="A194" s="8">
        <v>169</v>
      </c>
      <c r="B194" s="38" t="s">
        <v>31</v>
      </c>
      <c r="C194" s="5"/>
      <c r="D194" s="9" t="s">
        <v>110</v>
      </c>
      <c r="E194" s="5" t="s">
        <v>19</v>
      </c>
      <c r="F194" s="5" t="s">
        <v>168</v>
      </c>
      <c r="G194" s="16">
        <v>0.2039</v>
      </c>
      <c r="H194" s="37">
        <v>117.83</v>
      </c>
      <c r="I194" s="37">
        <f t="shared" si="16"/>
        <v>15.638728515495387</v>
      </c>
      <c r="J194" s="37">
        <f t="shared" si="17"/>
        <v>24.025537</v>
      </c>
      <c r="K194" s="37">
        <f t="shared" si="12"/>
        <v>3.1887367443095096</v>
      </c>
      <c r="L194" s="37">
        <v>0</v>
      </c>
      <c r="M194" s="36">
        <f t="shared" si="13"/>
        <v>24.025537</v>
      </c>
      <c r="N194" s="36">
        <f t="shared" si="14"/>
        <v>3.1887367443095096</v>
      </c>
      <c r="O194" s="33">
        <v>183.51</v>
      </c>
      <c r="P194" s="32">
        <f t="shared" si="15"/>
        <v>24.355962572168025</v>
      </c>
      <c r="Q194" s="11"/>
    </row>
    <row r="195" spans="1:17" ht="24.95" customHeight="1" thickBot="1" x14ac:dyDescent="0.3">
      <c r="A195" s="8">
        <v>170</v>
      </c>
      <c r="B195" s="38" t="s">
        <v>31</v>
      </c>
      <c r="C195" s="5"/>
      <c r="D195" s="9">
        <v>487</v>
      </c>
      <c r="E195" s="5" t="s">
        <v>17</v>
      </c>
      <c r="F195" s="5" t="s">
        <v>168</v>
      </c>
      <c r="G195" s="16">
        <v>0.73909999999999998</v>
      </c>
      <c r="H195" s="37">
        <v>117.9</v>
      </c>
      <c r="I195" s="37">
        <f t="shared" si="16"/>
        <v>15.648019112084411</v>
      </c>
      <c r="J195" s="37">
        <f t="shared" si="17"/>
        <v>87.139890000000008</v>
      </c>
      <c r="K195" s="37">
        <f t="shared" si="12"/>
        <v>11.565450925741589</v>
      </c>
      <c r="L195" s="37">
        <v>0</v>
      </c>
      <c r="M195" s="36">
        <f t="shared" si="13"/>
        <v>87.139890000000008</v>
      </c>
      <c r="N195" s="36">
        <f t="shared" si="14"/>
        <v>11.565450925741589</v>
      </c>
      <c r="O195" s="33">
        <v>517.37</v>
      </c>
      <c r="P195" s="32">
        <f t="shared" si="15"/>
        <v>68.666799389475074</v>
      </c>
      <c r="Q195" s="11"/>
    </row>
    <row r="196" spans="1:17" ht="24.95" customHeight="1" thickBot="1" x14ac:dyDescent="0.3">
      <c r="A196" s="8">
        <v>171</v>
      </c>
      <c r="B196" s="38" t="s">
        <v>31</v>
      </c>
      <c r="C196" s="5"/>
      <c r="D196" s="9" t="s">
        <v>111</v>
      </c>
      <c r="E196" s="5" t="s">
        <v>17</v>
      </c>
      <c r="F196" s="5" t="s">
        <v>168</v>
      </c>
      <c r="G196" s="16">
        <v>0.1226</v>
      </c>
      <c r="H196" s="37">
        <v>117.9</v>
      </c>
      <c r="I196" s="37">
        <f t="shared" si="16"/>
        <v>15.648019112084411</v>
      </c>
      <c r="J196" s="37">
        <f t="shared" si="17"/>
        <v>14.454540000000001</v>
      </c>
      <c r="K196" s="37">
        <f t="shared" si="12"/>
        <v>1.9184471431415488</v>
      </c>
      <c r="L196" s="37">
        <v>0</v>
      </c>
      <c r="M196" s="36">
        <f t="shared" si="13"/>
        <v>14.454540000000001</v>
      </c>
      <c r="N196" s="36">
        <f t="shared" si="14"/>
        <v>1.9184471431415488</v>
      </c>
      <c r="O196" s="33">
        <v>110.34</v>
      </c>
      <c r="P196" s="32">
        <f t="shared" si="15"/>
        <v>14.644634680469839</v>
      </c>
      <c r="Q196" s="11"/>
    </row>
    <row r="197" spans="1:17" ht="24.95" customHeight="1" thickBot="1" x14ac:dyDescent="0.3">
      <c r="A197" s="8">
        <v>172</v>
      </c>
      <c r="B197" s="38" t="s">
        <v>31</v>
      </c>
      <c r="C197" s="5"/>
      <c r="D197" s="9" t="s">
        <v>160</v>
      </c>
      <c r="E197" s="5" t="s">
        <v>16</v>
      </c>
      <c r="F197" s="5" t="s">
        <v>168</v>
      </c>
      <c r="G197" s="16">
        <v>0.34420000000000001</v>
      </c>
      <c r="H197" s="37">
        <v>240.87</v>
      </c>
      <c r="I197" s="37">
        <f t="shared" si="16"/>
        <v>31.968942862830975</v>
      </c>
      <c r="J197" s="37">
        <f t="shared" si="17"/>
        <v>82.907454000000001</v>
      </c>
      <c r="K197" s="37">
        <f t="shared" si="12"/>
        <v>11.003710133386422</v>
      </c>
      <c r="L197" s="37">
        <v>0</v>
      </c>
      <c r="M197" s="36">
        <f t="shared" si="13"/>
        <v>82.907454000000001</v>
      </c>
      <c r="N197" s="36">
        <f t="shared" si="14"/>
        <v>11.003710133386422</v>
      </c>
      <c r="O197" s="33">
        <v>240.94</v>
      </c>
      <c r="P197" s="32">
        <f t="shared" si="15"/>
        <v>31.97823345942</v>
      </c>
      <c r="Q197" s="11"/>
    </row>
    <row r="198" spans="1:17" ht="24.95" customHeight="1" thickBot="1" x14ac:dyDescent="0.3">
      <c r="A198" s="8">
        <v>173</v>
      </c>
      <c r="B198" s="38" t="s">
        <v>31</v>
      </c>
      <c r="C198" s="5"/>
      <c r="D198" s="9" t="s">
        <v>159</v>
      </c>
      <c r="E198" s="5" t="s">
        <v>16</v>
      </c>
      <c r="F198" s="5" t="s">
        <v>16</v>
      </c>
      <c r="G198" s="16">
        <v>0.48909999999999998</v>
      </c>
      <c r="H198" s="37">
        <v>240.87</v>
      </c>
      <c r="I198" s="37">
        <f t="shared" si="16"/>
        <v>31.968942862830975</v>
      </c>
      <c r="J198" s="37">
        <f t="shared" si="17"/>
        <v>117.809517</v>
      </c>
      <c r="K198" s="37">
        <f t="shared" si="12"/>
        <v>15.636009954210628</v>
      </c>
      <c r="L198" s="37">
        <v>0</v>
      </c>
      <c r="M198" s="36">
        <f t="shared" si="13"/>
        <v>117.809517</v>
      </c>
      <c r="N198" s="36">
        <f t="shared" si="14"/>
        <v>15.636009954210628</v>
      </c>
      <c r="O198" s="33">
        <v>0</v>
      </c>
      <c r="P198" s="32">
        <f t="shared" si="15"/>
        <v>0</v>
      </c>
      <c r="Q198" s="11"/>
    </row>
    <row r="199" spans="1:17" ht="24.95" customHeight="1" thickBot="1" x14ac:dyDescent="0.3">
      <c r="A199" s="8">
        <v>174</v>
      </c>
      <c r="B199" s="38" t="s">
        <v>31</v>
      </c>
      <c r="C199" s="5"/>
      <c r="D199" s="9" t="s">
        <v>112</v>
      </c>
      <c r="E199" s="5" t="s">
        <v>16</v>
      </c>
      <c r="F199" s="5" t="s">
        <v>168</v>
      </c>
      <c r="G199" s="16">
        <v>1.8649</v>
      </c>
      <c r="H199" s="37">
        <v>240.87</v>
      </c>
      <c r="I199" s="37">
        <f t="shared" si="16"/>
        <v>31.968942862830975</v>
      </c>
      <c r="J199" s="37">
        <f t="shared" si="17"/>
        <v>449.198463</v>
      </c>
      <c r="K199" s="37">
        <f t="shared" si="12"/>
        <v>59.618881544893483</v>
      </c>
      <c r="L199" s="37">
        <v>0</v>
      </c>
      <c r="M199" s="36">
        <f t="shared" si="13"/>
        <v>449.198463</v>
      </c>
      <c r="N199" s="36">
        <f t="shared" si="14"/>
        <v>59.618881544893483</v>
      </c>
      <c r="O199" s="33">
        <v>2237.88</v>
      </c>
      <c r="P199" s="32">
        <f t="shared" si="15"/>
        <v>297.01771849492337</v>
      </c>
      <c r="Q199" s="11"/>
    </row>
    <row r="200" spans="1:17" ht="24.95" customHeight="1" thickBot="1" x14ac:dyDescent="0.3">
      <c r="A200" s="8">
        <v>175</v>
      </c>
      <c r="B200" s="38" t="s">
        <v>31</v>
      </c>
      <c r="C200" s="5"/>
      <c r="D200" s="9">
        <v>619</v>
      </c>
      <c r="E200" s="5" t="s">
        <v>17</v>
      </c>
      <c r="F200" s="5" t="s">
        <v>168</v>
      </c>
      <c r="G200" s="16">
        <v>0.31219999999999998</v>
      </c>
      <c r="H200" s="37">
        <v>117.9</v>
      </c>
      <c r="I200" s="37">
        <f t="shared" si="16"/>
        <v>15.648019112084411</v>
      </c>
      <c r="J200" s="37">
        <f t="shared" si="17"/>
        <v>36.80838</v>
      </c>
      <c r="K200" s="37">
        <f t="shared" si="12"/>
        <v>4.8853115667927529</v>
      </c>
      <c r="L200" s="37">
        <v>0</v>
      </c>
      <c r="M200" s="36">
        <f t="shared" si="13"/>
        <v>36.80838</v>
      </c>
      <c r="N200" s="36">
        <f t="shared" si="14"/>
        <v>4.8853115667927529</v>
      </c>
      <c r="O200" s="33">
        <v>280.98</v>
      </c>
      <c r="P200" s="32">
        <f t="shared" si="15"/>
        <v>37.29245470834163</v>
      </c>
      <c r="Q200" s="11"/>
    </row>
    <row r="201" spans="1:17" ht="24.95" customHeight="1" thickBot="1" x14ac:dyDescent="0.3">
      <c r="A201" s="8">
        <v>176</v>
      </c>
      <c r="B201" s="38" t="s">
        <v>31</v>
      </c>
      <c r="C201" s="5"/>
      <c r="D201" s="9" t="s">
        <v>113</v>
      </c>
      <c r="E201" s="5" t="s">
        <v>17</v>
      </c>
      <c r="F201" s="5" t="s">
        <v>168</v>
      </c>
      <c r="G201" s="16">
        <v>1.0294000000000001</v>
      </c>
      <c r="H201" s="37">
        <v>117.9</v>
      </c>
      <c r="I201" s="37">
        <f t="shared" si="16"/>
        <v>15.648019112084411</v>
      </c>
      <c r="J201" s="37">
        <f t="shared" si="17"/>
        <v>121.36626000000001</v>
      </c>
      <c r="K201" s="37">
        <f t="shared" si="12"/>
        <v>16.108070873979695</v>
      </c>
      <c r="L201" s="37">
        <v>0</v>
      </c>
      <c r="M201" s="36">
        <f t="shared" si="13"/>
        <v>121.36626000000001</v>
      </c>
      <c r="N201" s="36">
        <f t="shared" si="14"/>
        <v>16.108070873979695</v>
      </c>
      <c r="O201" s="33">
        <v>1235.28</v>
      </c>
      <c r="P201" s="32">
        <f t="shared" si="15"/>
        <v>163.94983077841925</v>
      </c>
      <c r="Q201" s="11"/>
    </row>
    <row r="202" spans="1:17" ht="24.95" customHeight="1" thickBot="1" x14ac:dyDescent="0.3">
      <c r="A202" s="8">
        <v>177</v>
      </c>
      <c r="B202" s="38" t="s">
        <v>31</v>
      </c>
      <c r="C202" s="5"/>
      <c r="D202" s="9">
        <v>625</v>
      </c>
      <c r="E202" s="5" t="s">
        <v>17</v>
      </c>
      <c r="F202" s="5" t="s">
        <v>168</v>
      </c>
      <c r="G202" s="16">
        <v>6.6900000000000001E-2</v>
      </c>
      <c r="H202" s="37">
        <v>117.9</v>
      </c>
      <c r="I202" s="37">
        <f t="shared" si="16"/>
        <v>15.648019112084411</v>
      </c>
      <c r="J202" s="37">
        <f t="shared" si="17"/>
        <v>7.8875100000000007</v>
      </c>
      <c r="K202" s="37">
        <f t="shared" si="12"/>
        <v>1.046852478598447</v>
      </c>
      <c r="L202" s="37">
        <v>0</v>
      </c>
      <c r="M202" s="36">
        <f t="shared" si="13"/>
        <v>7.8875100000000007</v>
      </c>
      <c r="N202" s="36">
        <f t="shared" si="14"/>
        <v>1.046852478598447</v>
      </c>
      <c r="O202" s="33">
        <v>46.83</v>
      </c>
      <c r="P202" s="32">
        <f t="shared" si="15"/>
        <v>6.2154091180569377</v>
      </c>
      <c r="Q202" s="11" t="s">
        <v>162</v>
      </c>
    </row>
    <row r="203" spans="1:17" ht="24.95" customHeight="1" thickBot="1" x14ac:dyDescent="0.3">
      <c r="A203" s="8">
        <v>178</v>
      </c>
      <c r="B203" s="38" t="s">
        <v>31</v>
      </c>
      <c r="C203" s="5"/>
      <c r="D203" s="9" t="s">
        <v>158</v>
      </c>
      <c r="E203" s="5" t="s">
        <v>19</v>
      </c>
      <c r="F203" s="5" t="s">
        <v>168</v>
      </c>
      <c r="G203" s="16">
        <v>6.5500000000000003E-2</v>
      </c>
      <c r="H203" s="37">
        <v>117.83</v>
      </c>
      <c r="I203" s="37">
        <f t="shared" si="16"/>
        <v>15.638728515495387</v>
      </c>
      <c r="J203" s="37">
        <f t="shared" si="17"/>
        <v>7.7178650000000006</v>
      </c>
      <c r="K203" s="37">
        <f t="shared" si="12"/>
        <v>1.0243367177649478</v>
      </c>
      <c r="L203" s="37">
        <v>0</v>
      </c>
      <c r="M203" s="36">
        <f t="shared" si="13"/>
        <v>7.7178650000000006</v>
      </c>
      <c r="N203" s="36">
        <f t="shared" si="14"/>
        <v>1.0243367177649478</v>
      </c>
      <c r="O203" s="33">
        <v>45.85</v>
      </c>
      <c r="P203" s="32">
        <f t="shared" si="15"/>
        <v>6.0853407658106047</v>
      </c>
      <c r="Q203" s="11" t="s">
        <v>162</v>
      </c>
    </row>
    <row r="204" spans="1:17" ht="24.95" customHeight="1" thickBot="1" x14ac:dyDescent="0.3">
      <c r="A204" s="8">
        <v>179</v>
      </c>
      <c r="B204" s="38" t="s">
        <v>31</v>
      </c>
      <c r="C204" s="5"/>
      <c r="D204" s="9" t="s">
        <v>114</v>
      </c>
      <c r="E204" s="5" t="s">
        <v>16</v>
      </c>
      <c r="F204" s="5" t="s">
        <v>168</v>
      </c>
      <c r="G204" s="16">
        <v>0.4032</v>
      </c>
      <c r="H204" s="37">
        <v>240.87</v>
      </c>
      <c r="I204" s="37">
        <f t="shared" si="16"/>
        <v>31.968942862830975</v>
      </c>
      <c r="J204" s="37">
        <f t="shared" si="17"/>
        <v>97.118784000000005</v>
      </c>
      <c r="K204" s="37">
        <f t="shared" si="12"/>
        <v>12.88987776229345</v>
      </c>
      <c r="L204" s="37">
        <v>0</v>
      </c>
      <c r="M204" s="36">
        <f t="shared" si="13"/>
        <v>97.118784000000005</v>
      </c>
      <c r="N204" s="36">
        <f t="shared" si="14"/>
        <v>12.88987776229345</v>
      </c>
      <c r="O204" s="33">
        <v>362.88</v>
      </c>
      <c r="P204" s="32">
        <f t="shared" si="15"/>
        <v>48.162452717499498</v>
      </c>
      <c r="Q204" s="11" t="s">
        <v>162</v>
      </c>
    </row>
    <row r="205" spans="1:17" ht="24.95" customHeight="1" thickBot="1" x14ac:dyDescent="0.3">
      <c r="A205" s="8">
        <v>180</v>
      </c>
      <c r="B205" s="38" t="s">
        <v>31</v>
      </c>
      <c r="C205" s="5"/>
      <c r="D205" s="9" t="s">
        <v>115</v>
      </c>
      <c r="E205" s="5" t="s">
        <v>16</v>
      </c>
      <c r="F205" s="5" t="s">
        <v>168</v>
      </c>
      <c r="G205" s="16">
        <v>0.4032</v>
      </c>
      <c r="H205" s="37">
        <v>240.87</v>
      </c>
      <c r="I205" s="37">
        <f t="shared" si="16"/>
        <v>31.968942862830975</v>
      </c>
      <c r="J205" s="37">
        <f t="shared" si="17"/>
        <v>97.118784000000005</v>
      </c>
      <c r="K205" s="37">
        <f t="shared" si="12"/>
        <v>12.88987776229345</v>
      </c>
      <c r="L205" s="37">
        <v>0</v>
      </c>
      <c r="M205" s="36">
        <f t="shared" si="13"/>
        <v>97.118784000000005</v>
      </c>
      <c r="N205" s="36">
        <f t="shared" si="14"/>
        <v>12.88987776229345</v>
      </c>
      <c r="O205" s="33">
        <v>282.24</v>
      </c>
      <c r="P205" s="32">
        <f t="shared" si="15"/>
        <v>37.459685446944057</v>
      </c>
      <c r="Q205" s="11" t="s">
        <v>162</v>
      </c>
    </row>
    <row r="206" spans="1:17" ht="24.95" customHeight="1" thickBot="1" x14ac:dyDescent="0.3">
      <c r="A206" s="8">
        <v>181</v>
      </c>
      <c r="B206" s="38" t="s">
        <v>31</v>
      </c>
      <c r="C206" s="5"/>
      <c r="D206" s="9" t="s">
        <v>116</v>
      </c>
      <c r="E206" s="5" t="s">
        <v>19</v>
      </c>
      <c r="F206" s="5" t="s">
        <v>168</v>
      </c>
      <c r="G206" s="16">
        <v>4.24E-2</v>
      </c>
      <c r="H206" s="37">
        <v>117.83</v>
      </c>
      <c r="I206" s="37">
        <f t="shared" si="16"/>
        <v>15.638728515495387</v>
      </c>
      <c r="J206" s="37">
        <f t="shared" si="17"/>
        <v>4.9959920000000002</v>
      </c>
      <c r="K206" s="37">
        <f t="shared" si="12"/>
        <v>0.66308208905700439</v>
      </c>
      <c r="L206" s="37">
        <v>0</v>
      </c>
      <c r="M206" s="36">
        <f t="shared" si="13"/>
        <v>4.9959920000000002</v>
      </c>
      <c r="N206" s="36">
        <f t="shared" si="14"/>
        <v>0.66308208905700439</v>
      </c>
      <c r="O206" s="33">
        <v>29.68</v>
      </c>
      <c r="P206" s="32">
        <f t="shared" si="15"/>
        <v>3.9392129537461011</v>
      </c>
      <c r="Q206" s="11" t="s">
        <v>162</v>
      </c>
    </row>
    <row r="207" spans="1:17" ht="24.95" customHeight="1" thickBot="1" x14ac:dyDescent="0.3">
      <c r="A207" s="8">
        <v>182</v>
      </c>
      <c r="B207" s="38" t="s">
        <v>31</v>
      </c>
      <c r="C207" s="5"/>
      <c r="D207" s="9" t="s">
        <v>117</v>
      </c>
      <c r="E207" s="5" t="s">
        <v>19</v>
      </c>
      <c r="F207" s="5" t="s">
        <v>168</v>
      </c>
      <c r="G207" s="16">
        <v>2.23E-2</v>
      </c>
      <c r="H207" s="37">
        <v>117.83</v>
      </c>
      <c r="I207" s="37">
        <f t="shared" si="16"/>
        <v>15.638728515495387</v>
      </c>
      <c r="J207" s="37">
        <f t="shared" si="17"/>
        <v>2.6276090000000001</v>
      </c>
      <c r="K207" s="37">
        <f t="shared" si="12"/>
        <v>0.34874364589554713</v>
      </c>
      <c r="L207" s="37">
        <v>0</v>
      </c>
      <c r="M207" s="36">
        <f t="shared" si="13"/>
        <v>2.6276090000000001</v>
      </c>
      <c r="N207" s="36">
        <f t="shared" si="14"/>
        <v>0.34874364589554713</v>
      </c>
      <c r="O207" s="33">
        <v>15.61</v>
      </c>
      <c r="P207" s="32">
        <f t="shared" si="15"/>
        <v>2.0718030393523126</v>
      </c>
      <c r="Q207" s="11" t="s">
        <v>162</v>
      </c>
    </row>
    <row r="208" spans="1:17" ht="24.95" customHeight="1" thickBot="1" x14ac:dyDescent="0.3">
      <c r="A208" s="8">
        <v>183</v>
      </c>
      <c r="B208" s="38" t="s">
        <v>31</v>
      </c>
      <c r="C208" s="5"/>
      <c r="D208" s="9" t="s">
        <v>118</v>
      </c>
      <c r="E208" s="5" t="s">
        <v>17</v>
      </c>
      <c r="F208" s="5" t="s">
        <v>168</v>
      </c>
      <c r="G208" s="16">
        <v>0.45929999999999999</v>
      </c>
      <c r="H208" s="37">
        <v>117.9</v>
      </c>
      <c r="I208" s="37">
        <f t="shared" si="16"/>
        <v>15.648019112084411</v>
      </c>
      <c r="J208" s="37">
        <f t="shared" si="17"/>
        <v>54.151470000000003</v>
      </c>
      <c r="K208" s="37">
        <f t="shared" si="12"/>
        <v>7.1871351781803696</v>
      </c>
      <c r="L208" s="37">
        <v>0</v>
      </c>
      <c r="M208" s="36">
        <f t="shared" si="13"/>
        <v>54.151470000000003</v>
      </c>
      <c r="N208" s="36">
        <f t="shared" si="14"/>
        <v>7.1871351781803696</v>
      </c>
      <c r="O208" s="33">
        <v>413.37</v>
      </c>
      <c r="P208" s="32">
        <f t="shared" si="15"/>
        <v>54.86362731435397</v>
      </c>
      <c r="Q208" s="11"/>
    </row>
    <row r="209" spans="1:17" ht="24.95" customHeight="1" thickBot="1" x14ac:dyDescent="0.3">
      <c r="A209" s="8">
        <v>184</v>
      </c>
      <c r="B209" s="38" t="s">
        <v>31</v>
      </c>
      <c r="C209" s="5"/>
      <c r="D209" s="9" t="s">
        <v>119</v>
      </c>
      <c r="E209" s="5" t="s">
        <v>16</v>
      </c>
      <c r="F209" s="5" t="s">
        <v>168</v>
      </c>
      <c r="G209" s="16">
        <v>1.835</v>
      </c>
      <c r="H209" s="37">
        <v>240.87</v>
      </c>
      <c r="I209" s="37">
        <f t="shared" si="16"/>
        <v>31.968942862830975</v>
      </c>
      <c r="J209" s="37">
        <f t="shared" si="17"/>
        <v>441.99644999999998</v>
      </c>
      <c r="K209" s="37">
        <f t="shared" si="12"/>
        <v>58.663010153294834</v>
      </c>
      <c r="L209" s="37">
        <v>0</v>
      </c>
      <c r="M209" s="36">
        <f t="shared" si="13"/>
        <v>441.99644999999998</v>
      </c>
      <c r="N209" s="36">
        <f t="shared" si="14"/>
        <v>58.663010153294834</v>
      </c>
      <c r="O209" s="33">
        <v>2202</v>
      </c>
      <c r="P209" s="32">
        <f t="shared" si="15"/>
        <v>292.25562412900655</v>
      </c>
      <c r="Q209" s="11"/>
    </row>
    <row r="210" spans="1:17" ht="24.95" customHeight="1" thickBot="1" x14ac:dyDescent="0.3">
      <c r="A210" s="8">
        <v>185</v>
      </c>
      <c r="B210" s="38" t="s">
        <v>31</v>
      </c>
      <c r="C210" s="5"/>
      <c r="D210" s="9" t="s">
        <v>120</v>
      </c>
      <c r="E210" s="5" t="s">
        <v>16</v>
      </c>
      <c r="F210" s="5" t="s">
        <v>168</v>
      </c>
      <c r="G210" s="16">
        <v>0.57550000000000001</v>
      </c>
      <c r="H210" s="37">
        <v>240.87</v>
      </c>
      <c r="I210" s="37">
        <f t="shared" si="16"/>
        <v>31.968942862830975</v>
      </c>
      <c r="J210" s="37">
        <f t="shared" si="17"/>
        <v>138.62068500000001</v>
      </c>
      <c r="K210" s="37">
        <f t="shared" si="12"/>
        <v>18.398126617559225</v>
      </c>
      <c r="L210" s="37">
        <v>0</v>
      </c>
      <c r="M210" s="36">
        <f t="shared" si="13"/>
        <v>138.62068500000001</v>
      </c>
      <c r="N210" s="36">
        <f t="shared" si="14"/>
        <v>18.398126617559225</v>
      </c>
      <c r="O210" s="33">
        <v>402.85</v>
      </c>
      <c r="P210" s="32">
        <f t="shared" si="15"/>
        <v>53.467383369832106</v>
      </c>
      <c r="Q210" s="11"/>
    </row>
    <row r="211" spans="1:17" ht="24.95" customHeight="1" thickBot="1" x14ac:dyDescent="0.3">
      <c r="A211" s="8">
        <v>186</v>
      </c>
      <c r="B211" s="38" t="s">
        <v>31</v>
      </c>
      <c r="C211" s="5"/>
      <c r="D211" s="9" t="s">
        <v>121</v>
      </c>
      <c r="E211" s="5" t="s">
        <v>19</v>
      </c>
      <c r="F211" s="5" t="s">
        <v>168</v>
      </c>
      <c r="G211" s="16">
        <v>1.44E-2</v>
      </c>
      <c r="H211" s="37">
        <v>117.83</v>
      </c>
      <c r="I211" s="37">
        <f t="shared" si="16"/>
        <v>15.638728515495387</v>
      </c>
      <c r="J211" s="37">
        <f t="shared" si="17"/>
        <v>1.696752</v>
      </c>
      <c r="K211" s="37">
        <f t="shared" ref="K211:K228" si="18">G211*I211</f>
        <v>0.22519769062313358</v>
      </c>
      <c r="L211" s="37">
        <v>0</v>
      </c>
      <c r="M211" s="36">
        <f t="shared" ref="M211:M228" si="19">J211+L211</f>
        <v>1.696752</v>
      </c>
      <c r="N211" s="36">
        <f t="shared" ref="N211:N228" si="20">K211+L211</f>
        <v>0.22519769062313358</v>
      </c>
      <c r="O211" s="33">
        <v>10.08</v>
      </c>
      <c r="P211" s="32">
        <f t="shared" ref="P211:P228" si="21">O211/7.5345</f>
        <v>1.3378459088194306</v>
      </c>
      <c r="Q211" s="11" t="s">
        <v>162</v>
      </c>
    </row>
    <row r="212" spans="1:17" ht="24.95" customHeight="1" thickBot="1" x14ac:dyDescent="0.3">
      <c r="A212" s="8">
        <v>187</v>
      </c>
      <c r="B212" s="38" t="s">
        <v>31</v>
      </c>
      <c r="C212" s="5"/>
      <c r="D212" s="9" t="s">
        <v>122</v>
      </c>
      <c r="E212" s="5" t="s">
        <v>19</v>
      </c>
      <c r="F212" s="5" t="s">
        <v>19</v>
      </c>
      <c r="G212" s="16">
        <v>7.1999999999999998E-3</v>
      </c>
      <c r="H212" s="37">
        <v>117.83</v>
      </c>
      <c r="I212" s="37">
        <f t="shared" ref="I212:I228" si="22">H212/7.5345</f>
        <v>15.638728515495387</v>
      </c>
      <c r="J212" s="37">
        <f t="shared" si="17"/>
        <v>0.84837600000000002</v>
      </c>
      <c r="K212" s="37">
        <f t="shared" si="18"/>
        <v>0.11259884531156679</v>
      </c>
      <c r="L212" s="37">
        <v>0</v>
      </c>
      <c r="M212" s="36">
        <f t="shared" si="19"/>
        <v>0.84837600000000002</v>
      </c>
      <c r="N212" s="36">
        <f t="shared" si="20"/>
        <v>0.11259884531156679</v>
      </c>
      <c r="O212" s="33">
        <v>0</v>
      </c>
      <c r="P212" s="32">
        <f t="shared" si="21"/>
        <v>0</v>
      </c>
      <c r="Q212" s="11"/>
    </row>
    <row r="213" spans="1:17" ht="24.95" customHeight="1" thickBot="1" x14ac:dyDescent="0.3">
      <c r="A213" s="8">
        <v>188</v>
      </c>
      <c r="B213" s="38" t="s">
        <v>31</v>
      </c>
      <c r="C213" s="5"/>
      <c r="D213" s="9" t="s">
        <v>123</v>
      </c>
      <c r="E213" s="5" t="s">
        <v>19</v>
      </c>
      <c r="F213" s="5" t="s">
        <v>19</v>
      </c>
      <c r="G213" s="16">
        <v>7.1999999999999998E-3</v>
      </c>
      <c r="H213" s="37">
        <v>117.83</v>
      </c>
      <c r="I213" s="37">
        <f t="shared" si="22"/>
        <v>15.638728515495387</v>
      </c>
      <c r="J213" s="37">
        <f t="shared" ref="J213:J228" si="23">G213*H213</f>
        <v>0.84837600000000002</v>
      </c>
      <c r="K213" s="37">
        <f t="shared" si="18"/>
        <v>0.11259884531156679</v>
      </c>
      <c r="L213" s="37">
        <v>0</v>
      </c>
      <c r="M213" s="36">
        <f t="shared" si="19"/>
        <v>0.84837600000000002</v>
      </c>
      <c r="N213" s="36">
        <f t="shared" si="20"/>
        <v>0.11259884531156679</v>
      </c>
      <c r="O213" s="33">
        <v>0</v>
      </c>
      <c r="P213" s="32">
        <f t="shared" si="21"/>
        <v>0</v>
      </c>
      <c r="Q213" s="11"/>
    </row>
    <row r="214" spans="1:17" ht="24.95" customHeight="1" thickBot="1" x14ac:dyDescent="0.3">
      <c r="A214" s="8">
        <v>189</v>
      </c>
      <c r="B214" s="38" t="s">
        <v>31</v>
      </c>
      <c r="C214" s="5"/>
      <c r="D214" s="9" t="s">
        <v>124</v>
      </c>
      <c r="E214" s="5" t="s">
        <v>16</v>
      </c>
      <c r="F214" s="5" t="s">
        <v>168</v>
      </c>
      <c r="G214" s="16">
        <v>1.6595</v>
      </c>
      <c r="H214" s="37">
        <v>240.87</v>
      </c>
      <c r="I214" s="37">
        <f t="shared" si="22"/>
        <v>31.968942862830975</v>
      </c>
      <c r="J214" s="37">
        <f t="shared" si="23"/>
        <v>399.72376500000001</v>
      </c>
      <c r="K214" s="37">
        <f t="shared" si="18"/>
        <v>53.052460680868002</v>
      </c>
      <c r="L214" s="37">
        <v>0</v>
      </c>
      <c r="M214" s="36">
        <f t="shared" si="19"/>
        <v>399.72376500000001</v>
      </c>
      <c r="N214" s="36">
        <f t="shared" si="20"/>
        <v>53.052460680868002</v>
      </c>
      <c r="O214" s="33">
        <v>1161.6500000000001</v>
      </c>
      <c r="P214" s="32">
        <f t="shared" si="21"/>
        <v>154.17745039485035</v>
      </c>
      <c r="Q214" s="11"/>
    </row>
    <row r="215" spans="1:17" ht="24.95" customHeight="1" thickBot="1" x14ac:dyDescent="0.3">
      <c r="A215" s="8">
        <v>190</v>
      </c>
      <c r="B215" s="38" t="s">
        <v>31</v>
      </c>
      <c r="C215" s="5"/>
      <c r="D215" s="9" t="s">
        <v>125</v>
      </c>
      <c r="E215" s="5" t="s">
        <v>16</v>
      </c>
      <c r="F215" s="5" t="s">
        <v>168</v>
      </c>
      <c r="G215" s="16">
        <v>8.6699999999999999E-2</v>
      </c>
      <c r="H215" s="37">
        <v>240.87</v>
      </c>
      <c r="I215" s="37">
        <f t="shared" si="22"/>
        <v>31.968942862830975</v>
      </c>
      <c r="J215" s="37">
        <f t="shared" si="23"/>
        <v>20.883429</v>
      </c>
      <c r="K215" s="37">
        <f t="shared" si="18"/>
        <v>2.7717073462074455</v>
      </c>
      <c r="L215" s="37">
        <v>0</v>
      </c>
      <c r="M215" s="36">
        <f t="shared" si="19"/>
        <v>20.883429</v>
      </c>
      <c r="N215" s="36">
        <f t="shared" si="20"/>
        <v>2.7717073462074455</v>
      </c>
      <c r="O215" s="33">
        <v>60.69</v>
      </c>
      <c r="P215" s="32">
        <f t="shared" si="21"/>
        <v>8.0549472426836548</v>
      </c>
      <c r="Q215" s="11"/>
    </row>
    <row r="216" spans="1:17" ht="24.95" customHeight="1" thickBot="1" x14ac:dyDescent="0.3">
      <c r="A216" s="8">
        <v>191</v>
      </c>
      <c r="B216" s="38" t="s">
        <v>31</v>
      </c>
      <c r="C216" s="5"/>
      <c r="D216" s="9" t="s">
        <v>126</v>
      </c>
      <c r="E216" s="5" t="s">
        <v>16</v>
      </c>
      <c r="F216" s="5" t="s">
        <v>168</v>
      </c>
      <c r="G216" s="16">
        <v>0.36109999999999998</v>
      </c>
      <c r="H216" s="37">
        <v>240.87</v>
      </c>
      <c r="I216" s="37">
        <f t="shared" si="22"/>
        <v>31.968942862830975</v>
      </c>
      <c r="J216" s="37">
        <f t="shared" si="23"/>
        <v>86.978156999999996</v>
      </c>
      <c r="K216" s="37">
        <f t="shared" si="18"/>
        <v>11.543985267768264</v>
      </c>
      <c r="L216" s="37">
        <v>0</v>
      </c>
      <c r="M216" s="36">
        <f t="shared" si="19"/>
        <v>86.978156999999996</v>
      </c>
      <c r="N216" s="36">
        <f t="shared" si="20"/>
        <v>11.543985267768264</v>
      </c>
      <c r="O216" s="33">
        <v>252.77</v>
      </c>
      <c r="P216" s="32">
        <f t="shared" si="21"/>
        <v>33.548344282965026</v>
      </c>
      <c r="Q216" s="11"/>
    </row>
    <row r="217" spans="1:17" ht="24.95" customHeight="1" thickBot="1" x14ac:dyDescent="0.3">
      <c r="A217" s="8">
        <v>192</v>
      </c>
      <c r="B217" s="38" t="s">
        <v>31</v>
      </c>
      <c r="C217" s="5"/>
      <c r="D217" s="9" t="s">
        <v>127</v>
      </c>
      <c r="E217" s="5" t="s">
        <v>16</v>
      </c>
      <c r="F217" s="5" t="s">
        <v>168</v>
      </c>
      <c r="G217" s="16">
        <v>0.51039999999999996</v>
      </c>
      <c r="H217" s="37">
        <v>240.87</v>
      </c>
      <c r="I217" s="37">
        <f t="shared" si="22"/>
        <v>31.968942862830975</v>
      </c>
      <c r="J217" s="37">
        <f t="shared" si="23"/>
        <v>122.94004799999999</v>
      </c>
      <c r="K217" s="37">
        <f t="shared" si="18"/>
        <v>16.316948437188927</v>
      </c>
      <c r="L217" s="37">
        <v>0</v>
      </c>
      <c r="M217" s="36">
        <f t="shared" si="19"/>
        <v>122.94004799999999</v>
      </c>
      <c r="N217" s="36">
        <f t="shared" si="20"/>
        <v>16.316948437188927</v>
      </c>
      <c r="O217" s="33">
        <v>459.36</v>
      </c>
      <c r="P217" s="32">
        <f t="shared" si="21"/>
        <v>60.96754927334262</v>
      </c>
      <c r="Q217" s="11"/>
    </row>
    <row r="218" spans="1:17" ht="24.95" customHeight="1" thickBot="1" x14ac:dyDescent="0.3">
      <c r="A218" s="8">
        <v>193</v>
      </c>
      <c r="B218" s="38" t="s">
        <v>31</v>
      </c>
      <c r="C218" s="5"/>
      <c r="D218" s="9" t="s">
        <v>128</v>
      </c>
      <c r="E218" s="5" t="s">
        <v>17</v>
      </c>
      <c r="F218" s="5" t="s">
        <v>168</v>
      </c>
      <c r="G218" s="16">
        <v>0.58989999999999998</v>
      </c>
      <c r="H218" s="37">
        <v>117.9</v>
      </c>
      <c r="I218" s="37">
        <f t="shared" si="22"/>
        <v>15.648019112084411</v>
      </c>
      <c r="J218" s="37">
        <f t="shared" si="23"/>
        <v>69.549210000000002</v>
      </c>
      <c r="K218" s="37">
        <f t="shared" si="18"/>
        <v>9.2307664742185942</v>
      </c>
      <c r="L218" s="37">
        <v>0</v>
      </c>
      <c r="M218" s="36">
        <f t="shared" si="19"/>
        <v>69.549210000000002</v>
      </c>
      <c r="N218" s="36">
        <f t="shared" si="20"/>
        <v>9.2307664742185942</v>
      </c>
      <c r="O218" s="33">
        <v>530.91</v>
      </c>
      <c r="P218" s="32">
        <f t="shared" si="21"/>
        <v>70.463866215409112</v>
      </c>
      <c r="Q218" s="11"/>
    </row>
    <row r="219" spans="1:17" ht="24.95" customHeight="1" thickBot="1" x14ac:dyDescent="0.3">
      <c r="A219" s="8">
        <v>194</v>
      </c>
      <c r="B219" s="38" t="s">
        <v>31</v>
      </c>
      <c r="C219" s="5"/>
      <c r="D219" s="9" t="s">
        <v>129</v>
      </c>
      <c r="E219" s="5" t="s">
        <v>19</v>
      </c>
      <c r="F219" s="5" t="s">
        <v>168</v>
      </c>
      <c r="G219" s="16">
        <v>0.3579</v>
      </c>
      <c r="H219" s="37">
        <v>117.83</v>
      </c>
      <c r="I219" s="37">
        <f t="shared" si="22"/>
        <v>15.638728515495387</v>
      </c>
      <c r="J219" s="37">
        <f t="shared" si="23"/>
        <v>42.171357</v>
      </c>
      <c r="K219" s="37">
        <f t="shared" si="18"/>
        <v>5.5971009356957993</v>
      </c>
      <c r="L219" s="37">
        <v>0</v>
      </c>
      <c r="M219" s="36">
        <f t="shared" si="19"/>
        <v>42.171357</v>
      </c>
      <c r="N219" s="36">
        <f t="shared" si="20"/>
        <v>5.5971009356957993</v>
      </c>
      <c r="O219" s="33">
        <v>250.53</v>
      </c>
      <c r="P219" s="32">
        <f t="shared" si="21"/>
        <v>33.251045192116266</v>
      </c>
      <c r="Q219" s="11"/>
    </row>
    <row r="220" spans="1:17" ht="24.95" customHeight="1" thickBot="1" x14ac:dyDescent="0.3">
      <c r="A220" s="8">
        <v>195</v>
      </c>
      <c r="B220" s="38" t="s">
        <v>31</v>
      </c>
      <c r="C220" s="5"/>
      <c r="D220" s="9" t="s">
        <v>157</v>
      </c>
      <c r="E220" s="5" t="s">
        <v>17</v>
      </c>
      <c r="F220" s="5" t="s">
        <v>168</v>
      </c>
      <c r="G220" s="16">
        <v>0.86429999999999996</v>
      </c>
      <c r="H220" s="37">
        <v>117.9</v>
      </c>
      <c r="I220" s="37">
        <f t="shared" si="22"/>
        <v>15.648019112084411</v>
      </c>
      <c r="J220" s="37">
        <f t="shared" si="23"/>
        <v>101.90097</v>
      </c>
      <c r="K220" s="37">
        <f t="shared" si="18"/>
        <v>13.524582918574556</v>
      </c>
      <c r="L220" s="37">
        <v>0</v>
      </c>
      <c r="M220" s="36">
        <f t="shared" si="19"/>
        <v>101.90097</v>
      </c>
      <c r="N220" s="36">
        <f t="shared" si="20"/>
        <v>13.524582918574556</v>
      </c>
      <c r="O220" s="33">
        <v>605.01</v>
      </c>
      <c r="P220" s="32">
        <f t="shared" si="21"/>
        <v>80.298626318932904</v>
      </c>
      <c r="Q220" s="11"/>
    </row>
    <row r="221" spans="1:17" ht="24.95" customHeight="1" thickBot="1" x14ac:dyDescent="0.3">
      <c r="A221" s="8">
        <v>196</v>
      </c>
      <c r="B221" s="38" t="s">
        <v>31</v>
      </c>
      <c r="C221" s="5"/>
      <c r="D221" s="9" t="s">
        <v>130</v>
      </c>
      <c r="E221" s="5" t="s">
        <v>17</v>
      </c>
      <c r="F221" s="5" t="s">
        <v>168</v>
      </c>
      <c r="G221" s="16">
        <v>0.28949999999999998</v>
      </c>
      <c r="H221" s="37">
        <v>117.9</v>
      </c>
      <c r="I221" s="37">
        <f t="shared" si="22"/>
        <v>15.648019112084411</v>
      </c>
      <c r="J221" s="37">
        <f t="shared" si="23"/>
        <v>34.13205</v>
      </c>
      <c r="K221" s="37">
        <f t="shared" si="18"/>
        <v>4.5301015329484366</v>
      </c>
      <c r="L221" s="37">
        <v>0</v>
      </c>
      <c r="M221" s="36">
        <f t="shared" si="19"/>
        <v>34.13205</v>
      </c>
      <c r="N221" s="36">
        <f t="shared" si="20"/>
        <v>4.5301015329484366</v>
      </c>
      <c r="O221" s="33">
        <v>260.55</v>
      </c>
      <c r="P221" s="32">
        <f t="shared" si="21"/>
        <v>34.580927732430816</v>
      </c>
      <c r="Q221" s="11"/>
    </row>
    <row r="222" spans="1:17" ht="24.95" customHeight="1" thickBot="1" x14ac:dyDescent="0.3">
      <c r="A222" s="8">
        <v>197</v>
      </c>
      <c r="B222" s="38" t="s">
        <v>31</v>
      </c>
      <c r="C222" s="5"/>
      <c r="D222" s="9" t="s">
        <v>156</v>
      </c>
      <c r="E222" s="5" t="s">
        <v>16</v>
      </c>
      <c r="F222" s="5" t="s">
        <v>168</v>
      </c>
      <c r="G222" s="16">
        <v>0.30499999999999999</v>
      </c>
      <c r="H222" s="37">
        <v>240.87</v>
      </c>
      <c r="I222" s="37">
        <f t="shared" si="22"/>
        <v>31.968942862830975</v>
      </c>
      <c r="J222" s="37">
        <f t="shared" si="23"/>
        <v>73.465350000000001</v>
      </c>
      <c r="K222" s="37">
        <f t="shared" si="18"/>
        <v>9.7505275731634473</v>
      </c>
      <c r="L222" s="37">
        <v>0</v>
      </c>
      <c r="M222" s="36">
        <f t="shared" si="19"/>
        <v>73.465350000000001</v>
      </c>
      <c r="N222" s="36">
        <f t="shared" si="20"/>
        <v>9.7505275731634473</v>
      </c>
      <c r="O222" s="33">
        <v>213.5</v>
      </c>
      <c r="P222" s="32">
        <f t="shared" si="21"/>
        <v>28.33631959652266</v>
      </c>
      <c r="Q222" s="11"/>
    </row>
    <row r="223" spans="1:17" ht="24.95" customHeight="1" thickBot="1" x14ac:dyDescent="0.3">
      <c r="A223" s="8">
        <v>198</v>
      </c>
      <c r="B223" s="38" t="s">
        <v>31</v>
      </c>
      <c r="C223" s="5"/>
      <c r="D223" s="9" t="s">
        <v>155</v>
      </c>
      <c r="E223" s="5" t="s">
        <v>16</v>
      </c>
      <c r="F223" s="5" t="s">
        <v>168</v>
      </c>
      <c r="G223" s="16">
        <v>0.44779999999999998</v>
      </c>
      <c r="H223" s="37">
        <v>240.87</v>
      </c>
      <c r="I223" s="37">
        <f t="shared" si="22"/>
        <v>31.968942862830975</v>
      </c>
      <c r="J223" s="37">
        <f t="shared" si="23"/>
        <v>107.861586</v>
      </c>
      <c r="K223" s="37">
        <f t="shared" si="18"/>
        <v>14.31569261397571</v>
      </c>
      <c r="L223" s="37">
        <v>0</v>
      </c>
      <c r="M223" s="36">
        <f t="shared" si="19"/>
        <v>107.861586</v>
      </c>
      <c r="N223" s="36">
        <f t="shared" si="20"/>
        <v>14.31569261397571</v>
      </c>
      <c r="O223" s="33">
        <v>313.45999999999998</v>
      </c>
      <c r="P223" s="32">
        <f t="shared" si="21"/>
        <v>41.603291525648679</v>
      </c>
      <c r="Q223" s="11"/>
    </row>
    <row r="224" spans="1:17" ht="24.95" customHeight="1" thickBot="1" x14ac:dyDescent="0.3">
      <c r="A224" s="8">
        <v>199</v>
      </c>
      <c r="B224" s="38" t="s">
        <v>31</v>
      </c>
      <c r="C224" s="5"/>
      <c r="D224" s="9" t="s">
        <v>131</v>
      </c>
      <c r="E224" s="5" t="s">
        <v>16</v>
      </c>
      <c r="F224" s="5" t="s">
        <v>16</v>
      </c>
      <c r="G224" s="16">
        <v>6.7999999999999996E-3</v>
      </c>
      <c r="H224" s="37">
        <v>240.87</v>
      </c>
      <c r="I224" s="37">
        <f t="shared" si="22"/>
        <v>31.968942862830975</v>
      </c>
      <c r="J224" s="37">
        <f t="shared" si="23"/>
        <v>1.6379159999999999</v>
      </c>
      <c r="K224" s="37">
        <f t="shared" si="18"/>
        <v>0.21738881146725061</v>
      </c>
      <c r="L224" s="37">
        <v>0</v>
      </c>
      <c r="M224" s="36">
        <f t="shared" si="19"/>
        <v>1.6379159999999999</v>
      </c>
      <c r="N224" s="36">
        <f t="shared" si="20"/>
        <v>0.21738881146725061</v>
      </c>
      <c r="O224" s="33">
        <v>0</v>
      </c>
      <c r="P224" s="32">
        <f t="shared" si="21"/>
        <v>0</v>
      </c>
      <c r="Q224" s="11"/>
    </row>
    <row r="225" spans="1:17" ht="24.95" customHeight="1" thickBot="1" x14ac:dyDescent="0.3">
      <c r="A225" s="8">
        <v>200</v>
      </c>
      <c r="B225" s="38" t="s">
        <v>31</v>
      </c>
      <c r="C225" s="5"/>
      <c r="D225" s="9">
        <v>773</v>
      </c>
      <c r="E225" s="5" t="s">
        <v>19</v>
      </c>
      <c r="F225" s="5" t="s">
        <v>168</v>
      </c>
      <c r="G225" s="16">
        <v>0.10970000000000001</v>
      </c>
      <c r="H225" s="37">
        <v>117.83</v>
      </c>
      <c r="I225" s="37">
        <f t="shared" si="22"/>
        <v>15.638728515495387</v>
      </c>
      <c r="J225" s="37">
        <f t="shared" si="23"/>
        <v>12.925951000000001</v>
      </c>
      <c r="K225" s="37">
        <f t="shared" si="18"/>
        <v>1.7155685181498441</v>
      </c>
      <c r="L225" s="37">
        <v>0</v>
      </c>
      <c r="M225" s="36">
        <f t="shared" si="19"/>
        <v>12.925951000000001</v>
      </c>
      <c r="N225" s="36">
        <f t="shared" si="20"/>
        <v>1.7155685181498441</v>
      </c>
      <c r="O225" s="33">
        <v>76.790000000000006</v>
      </c>
      <c r="P225" s="32">
        <f t="shared" si="21"/>
        <v>10.191784458159136</v>
      </c>
      <c r="Q225" s="11"/>
    </row>
    <row r="226" spans="1:17" ht="24.95" customHeight="1" thickBot="1" x14ac:dyDescent="0.3">
      <c r="A226" s="8">
        <v>201</v>
      </c>
      <c r="B226" s="38" t="s">
        <v>31</v>
      </c>
      <c r="C226" s="5"/>
      <c r="D226" s="9" t="s">
        <v>132</v>
      </c>
      <c r="E226" s="5" t="s">
        <v>16</v>
      </c>
      <c r="F226" s="5" t="s">
        <v>168</v>
      </c>
      <c r="G226" s="16">
        <v>0.17119999999999999</v>
      </c>
      <c r="H226" s="37">
        <v>240.87</v>
      </c>
      <c r="I226" s="37">
        <f t="shared" si="22"/>
        <v>31.968942862830975</v>
      </c>
      <c r="J226" s="37">
        <f t="shared" si="23"/>
        <v>41.236944000000001</v>
      </c>
      <c r="K226" s="37">
        <f t="shared" si="18"/>
        <v>5.4730830181166628</v>
      </c>
      <c r="L226" s="37">
        <v>0</v>
      </c>
      <c r="M226" s="36">
        <f t="shared" si="19"/>
        <v>41.236944000000001</v>
      </c>
      <c r="N226" s="36">
        <f t="shared" si="20"/>
        <v>5.4730830181166628</v>
      </c>
      <c r="O226" s="33">
        <v>119.84</v>
      </c>
      <c r="P226" s="32">
        <f t="shared" si="21"/>
        <v>15.905501360408786</v>
      </c>
      <c r="Q226" s="11"/>
    </row>
    <row r="227" spans="1:17" ht="24.95" customHeight="1" thickBot="1" x14ac:dyDescent="0.3">
      <c r="A227" s="8">
        <v>202</v>
      </c>
      <c r="B227" s="38" t="s">
        <v>31</v>
      </c>
      <c r="C227" s="5"/>
      <c r="D227" s="9">
        <v>859</v>
      </c>
      <c r="E227" s="5" t="s">
        <v>19</v>
      </c>
      <c r="F227" s="5" t="s">
        <v>168</v>
      </c>
      <c r="G227" s="16">
        <v>0.39350000000000002</v>
      </c>
      <c r="H227" s="37">
        <v>117.83</v>
      </c>
      <c r="I227" s="37">
        <f t="shared" si="22"/>
        <v>15.638728515495387</v>
      </c>
      <c r="J227" s="37">
        <f t="shared" si="23"/>
        <v>46.366105000000005</v>
      </c>
      <c r="K227" s="37">
        <f t="shared" si="18"/>
        <v>6.153839670847435</v>
      </c>
      <c r="L227" s="37">
        <v>0</v>
      </c>
      <c r="M227" s="36">
        <f t="shared" si="19"/>
        <v>46.366105000000005</v>
      </c>
      <c r="N227" s="36">
        <f t="shared" si="20"/>
        <v>6.153839670847435</v>
      </c>
      <c r="O227" s="33">
        <v>275.45</v>
      </c>
      <c r="P227" s="32">
        <f t="shared" si="21"/>
        <v>36.558497577808744</v>
      </c>
      <c r="Q227" s="11" t="s">
        <v>162</v>
      </c>
    </row>
    <row r="228" spans="1:17" ht="24.95" customHeight="1" thickBot="1" x14ac:dyDescent="0.3">
      <c r="A228" s="8">
        <v>203</v>
      </c>
      <c r="B228" s="38" t="s">
        <v>31</v>
      </c>
      <c r="C228" s="5"/>
      <c r="D228" s="9" t="s">
        <v>133</v>
      </c>
      <c r="E228" s="5" t="s">
        <v>19</v>
      </c>
      <c r="F228" s="5" t="s">
        <v>168</v>
      </c>
      <c r="G228" s="16">
        <v>0.64159999999999995</v>
      </c>
      <c r="H228" s="37">
        <v>117.83</v>
      </c>
      <c r="I228" s="37">
        <f t="shared" si="22"/>
        <v>15.638728515495387</v>
      </c>
      <c r="J228" s="37">
        <f t="shared" si="23"/>
        <v>75.599727999999999</v>
      </c>
      <c r="K228" s="37">
        <f t="shared" si="18"/>
        <v>10.033808215541839</v>
      </c>
      <c r="L228" s="37">
        <v>0</v>
      </c>
      <c r="M228" s="36">
        <f t="shared" si="19"/>
        <v>75.599727999999999</v>
      </c>
      <c r="N228" s="36">
        <f t="shared" si="20"/>
        <v>10.033808215541839</v>
      </c>
      <c r="O228" s="33">
        <v>449.12</v>
      </c>
      <c r="P228" s="32">
        <f t="shared" si="21"/>
        <v>59.60846771517685</v>
      </c>
      <c r="Q228" s="11"/>
    </row>
    <row r="229" spans="1:17" ht="15.75" x14ac:dyDescent="0.25">
      <c r="A229" s="1"/>
    </row>
    <row r="230" spans="1:17" ht="15.75" x14ac:dyDescent="0.25">
      <c r="A230" s="1"/>
    </row>
    <row r="231" spans="1:17" ht="18.75" x14ac:dyDescent="0.3">
      <c r="C231" s="12" t="s">
        <v>165</v>
      </c>
      <c r="D231" s="12"/>
      <c r="E231" s="12"/>
      <c r="G231" s="18"/>
      <c r="H231" s="15"/>
      <c r="J231" s="42">
        <f>SUM(G8:G85,G87:G97,G99:G101,G103:G139,G141:G153,G155:G163,G165:G168,G170:G177,G179:G181,G183:G228)</f>
        <v>95.661300000000026</v>
      </c>
      <c r="K231" s="13"/>
    </row>
    <row r="234" spans="1:17" ht="18.75" x14ac:dyDescent="0.3">
      <c r="C234" s="12" t="s">
        <v>166</v>
      </c>
      <c r="J234" s="13">
        <f>SUM(K8:K85,K87:K97,K99:K101,K103:K139,K141:K153,K155:K163,K165:K168,K170:K177,K179:K181,K183:K228)</f>
        <v>2486.637384518679</v>
      </c>
      <c r="K234" s="13"/>
    </row>
    <row r="236" spans="1:17" ht="18.75" x14ac:dyDescent="0.3">
      <c r="C236" s="12" t="s">
        <v>183</v>
      </c>
      <c r="D236" s="12"/>
      <c r="E236" s="12"/>
      <c r="F236" s="12"/>
      <c r="G236" s="42"/>
      <c r="H236" s="13"/>
      <c r="I236" s="13"/>
      <c r="J236" s="43">
        <f>SUM(J8:J85, J87:J97, J99:J101, J103:J139, J141:J153, J155:J163, J165:J168, J170:J177, J179:J181, J183:J228)</f>
        <v>18735.568922000006</v>
      </c>
      <c r="K236" s="13"/>
    </row>
    <row r="238" spans="1:17" x14ac:dyDescent="0.25">
      <c r="B238" s="15"/>
    </row>
  </sheetData>
  <mergeCells count="17">
    <mergeCell ref="F3:F5"/>
    <mergeCell ref="A3:A5"/>
    <mergeCell ref="B3:B5"/>
    <mergeCell ref="C3:C5"/>
    <mergeCell ref="D3:D5"/>
    <mergeCell ref="E3:E5"/>
    <mergeCell ref="Q3:Q5"/>
    <mergeCell ref="G3:G5"/>
    <mergeCell ref="J3:J5"/>
    <mergeCell ref="L3:L5"/>
    <mergeCell ref="M3:M5"/>
    <mergeCell ref="N3:N5"/>
    <mergeCell ref="O3:O5"/>
    <mergeCell ref="H3:H5"/>
    <mergeCell ref="I3:I5"/>
    <mergeCell ref="K3:K5"/>
    <mergeCell ref="P3:P5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topLeftCell="A199" workbookViewId="0">
      <selection activeCell="A202" sqref="A1:A1048576"/>
    </sheetView>
  </sheetViews>
  <sheetFormatPr defaultRowHeight="15" x14ac:dyDescent="0.25"/>
  <cols>
    <col min="1" max="1" width="15.7109375" customWidth="1"/>
  </cols>
  <sheetData>
    <row r="1" spans="1:2" x14ac:dyDescent="0.25">
      <c r="A1" t="s">
        <v>12</v>
      </c>
      <c r="B1" t="s">
        <v>12</v>
      </c>
    </row>
    <row r="2" spans="1:2" x14ac:dyDescent="0.25">
      <c r="A2" t="s">
        <v>138</v>
      </c>
      <c r="B2" t="s">
        <v>138</v>
      </c>
    </row>
    <row r="3" spans="1:2" x14ac:dyDescent="0.25">
      <c r="A3">
        <v>3.9199999999999999E-2</v>
      </c>
      <c r="B3">
        <v>3.9199999999999999E-2</v>
      </c>
    </row>
    <row r="4" spans="1:2" x14ac:dyDescent="0.25">
      <c r="A4">
        <v>8.1600000000000006E-2</v>
      </c>
      <c r="B4">
        <v>8.1600000000000006E-2</v>
      </c>
    </row>
    <row r="5" spans="1:2" x14ac:dyDescent="0.25">
      <c r="A5">
        <v>4.8599999999999997E-2</v>
      </c>
      <c r="B5">
        <v>4.8599999999999997E-2</v>
      </c>
    </row>
    <row r="6" spans="1:2" x14ac:dyDescent="0.25">
      <c r="A6">
        <v>7.7700000000000005E-2</v>
      </c>
      <c r="B6">
        <v>7.7700000000000005E-2</v>
      </c>
    </row>
    <row r="7" spans="1:2" x14ac:dyDescent="0.25">
      <c r="A7">
        <v>0.67759999999999998</v>
      </c>
      <c r="B7">
        <v>0.67759999999999998</v>
      </c>
    </row>
    <row r="8" spans="1:2" x14ac:dyDescent="0.25">
      <c r="A8">
        <v>2.0500000000000001E-2</v>
      </c>
      <c r="B8">
        <v>2.0500000000000001E-2</v>
      </c>
    </row>
    <row r="9" spans="1:2" x14ac:dyDescent="0.25">
      <c r="A9">
        <v>9.6699999999999994E-2</v>
      </c>
      <c r="B9">
        <v>9.6699999999999994E-2</v>
      </c>
    </row>
    <row r="10" spans="1:2" x14ac:dyDescent="0.25">
      <c r="A10">
        <v>3.85E-2</v>
      </c>
      <c r="B10">
        <v>3.85E-2</v>
      </c>
    </row>
    <row r="11" spans="1:2" x14ac:dyDescent="0.25">
      <c r="A11">
        <v>0.12590000000000001</v>
      </c>
      <c r="B11">
        <v>0.12590000000000001</v>
      </c>
    </row>
    <row r="12" spans="1:2" x14ac:dyDescent="0.25">
      <c r="A12">
        <v>0.1036</v>
      </c>
      <c r="B12">
        <v>0.1036</v>
      </c>
    </row>
    <row r="13" spans="1:2" x14ac:dyDescent="0.25">
      <c r="A13">
        <v>4.1700000000000001E-2</v>
      </c>
      <c r="B13">
        <v>4.1700000000000001E-2</v>
      </c>
    </row>
    <row r="14" spans="1:2" x14ac:dyDescent="0.25">
      <c r="A14">
        <v>4.9599999999999998E-2</v>
      </c>
      <c r="B14">
        <v>4.9599999999999998E-2</v>
      </c>
    </row>
    <row r="15" spans="1:2" x14ac:dyDescent="0.25">
      <c r="A15">
        <v>3.0599999999999999E-2</v>
      </c>
      <c r="B15">
        <v>3.0599999999999999E-2</v>
      </c>
    </row>
    <row r="16" spans="1:2" x14ac:dyDescent="0.25">
      <c r="A16">
        <v>0.218</v>
      </c>
      <c r="B16">
        <v>0.218</v>
      </c>
    </row>
    <row r="17" spans="1:2" x14ac:dyDescent="0.25">
      <c r="A17">
        <v>0.54200000000000004</v>
      </c>
      <c r="B17">
        <v>0.54200000000000004</v>
      </c>
    </row>
    <row r="18" spans="1:2" x14ac:dyDescent="0.25">
      <c r="A18">
        <v>8.4000000000000005E-2</v>
      </c>
      <c r="B18">
        <v>8.4000000000000005E-2</v>
      </c>
    </row>
    <row r="19" spans="1:2" x14ac:dyDescent="0.25">
      <c r="A19">
        <v>0.33200000000000002</v>
      </c>
      <c r="B19">
        <v>0.33200000000000002</v>
      </c>
    </row>
    <row r="20" spans="1:2" x14ac:dyDescent="0.25">
      <c r="A20">
        <v>8.3799999999999999E-2</v>
      </c>
      <c r="B20">
        <v>8.3799999999999999E-2</v>
      </c>
    </row>
    <row r="21" spans="1:2" x14ac:dyDescent="0.25">
      <c r="A21">
        <v>0.25180000000000002</v>
      </c>
      <c r="B21">
        <v>0.25180000000000002</v>
      </c>
    </row>
    <row r="22" spans="1:2" x14ac:dyDescent="0.25">
      <c r="A22">
        <v>8.9899999999999994E-2</v>
      </c>
      <c r="B22">
        <v>8.9899999999999994E-2</v>
      </c>
    </row>
    <row r="23" spans="1:2" x14ac:dyDescent="0.25">
      <c r="A23">
        <v>0.22520000000000001</v>
      </c>
      <c r="B23">
        <v>0.22520000000000001</v>
      </c>
    </row>
    <row r="24" spans="1:2" x14ac:dyDescent="0.25">
      <c r="A24">
        <v>2.1600000000000001E-2</v>
      </c>
      <c r="B24">
        <v>2.1600000000000001E-2</v>
      </c>
    </row>
    <row r="25" spans="1:2" x14ac:dyDescent="0.25">
      <c r="A25">
        <v>7.4099999999999999E-2</v>
      </c>
      <c r="B25">
        <v>7.4099999999999999E-2</v>
      </c>
    </row>
    <row r="26" spans="1:2" x14ac:dyDescent="0.25">
      <c r="A26">
        <v>9.2799999999999994E-2</v>
      </c>
      <c r="B26">
        <v>9.2799999999999994E-2</v>
      </c>
    </row>
    <row r="27" spans="1:2" x14ac:dyDescent="0.25">
      <c r="A27">
        <v>0.26179999999999998</v>
      </c>
      <c r="B27">
        <v>0.26179999999999998</v>
      </c>
    </row>
    <row r="28" spans="1:2" x14ac:dyDescent="0.25">
      <c r="A28">
        <v>0.18129999999999999</v>
      </c>
      <c r="B28">
        <v>0.18129999999999999</v>
      </c>
    </row>
    <row r="29" spans="1:2" x14ac:dyDescent="0.25">
      <c r="A29">
        <v>0.31080000000000002</v>
      </c>
      <c r="B29">
        <v>0.31080000000000002</v>
      </c>
    </row>
    <row r="30" spans="1:2" x14ac:dyDescent="0.25">
      <c r="A30">
        <v>0.54920000000000002</v>
      </c>
      <c r="B30">
        <v>0.54920000000000002</v>
      </c>
    </row>
    <row r="31" spans="1:2" x14ac:dyDescent="0.25">
      <c r="A31">
        <v>0.12230000000000001</v>
      </c>
      <c r="B31">
        <v>0.12230000000000001</v>
      </c>
    </row>
    <row r="32" spans="1:2" x14ac:dyDescent="0.25">
      <c r="A32">
        <v>0.58589999999999998</v>
      </c>
      <c r="B32">
        <v>0.58589999999999998</v>
      </c>
    </row>
    <row r="33" spans="1:2" x14ac:dyDescent="0.25">
      <c r="A33">
        <v>0.16800000000000001</v>
      </c>
      <c r="B33">
        <v>0.16800000000000001</v>
      </c>
    </row>
    <row r="34" spans="1:2" x14ac:dyDescent="0.25">
      <c r="A34">
        <v>0.56579999999999997</v>
      </c>
      <c r="B34">
        <v>0.56579999999999997</v>
      </c>
    </row>
    <row r="35" spans="1:2" x14ac:dyDescent="0.25">
      <c r="A35">
        <v>0.68840000000000001</v>
      </c>
      <c r="B35">
        <v>0.68840000000000001</v>
      </c>
    </row>
    <row r="36" spans="1:2" x14ac:dyDescent="0.25">
      <c r="A36">
        <v>0.20569999999999999</v>
      </c>
      <c r="B36">
        <v>0.20569999999999999</v>
      </c>
    </row>
    <row r="37" spans="1:2" x14ac:dyDescent="0.25">
      <c r="A37">
        <v>0.33090000000000003</v>
      </c>
      <c r="B37">
        <v>0.33090000000000003</v>
      </c>
    </row>
    <row r="38" spans="1:2" x14ac:dyDescent="0.25">
      <c r="A38">
        <v>1.55E-2</v>
      </c>
      <c r="B38">
        <v>1.55E-2</v>
      </c>
    </row>
    <row r="39" spans="1:2" x14ac:dyDescent="0.25">
      <c r="A39">
        <v>1.6199999999999999E-2</v>
      </c>
      <c r="B39">
        <v>1.6199999999999999E-2</v>
      </c>
    </row>
    <row r="40" spans="1:2" x14ac:dyDescent="0.25">
      <c r="A40">
        <v>3.2399999999999998E-2</v>
      </c>
      <c r="B40">
        <v>3.2399999999999998E-2</v>
      </c>
    </row>
    <row r="41" spans="1:2" x14ac:dyDescent="0.25">
      <c r="A41">
        <v>0.28339999999999999</v>
      </c>
      <c r="B41">
        <v>0.28339999999999999</v>
      </c>
    </row>
    <row r="42" spans="1:2" x14ac:dyDescent="0.25">
      <c r="A42">
        <v>0.66539999999999999</v>
      </c>
      <c r="B42">
        <v>0.66539999999999999</v>
      </c>
    </row>
    <row r="43" spans="1:2" x14ac:dyDescent="0.25">
      <c r="A43">
        <v>2.2700000000000001E-2</v>
      </c>
      <c r="B43">
        <v>2.2700000000000001E-2</v>
      </c>
    </row>
    <row r="44" spans="1:2" x14ac:dyDescent="0.25">
      <c r="A44">
        <v>8.6E-3</v>
      </c>
      <c r="B44">
        <v>8.6E-3</v>
      </c>
    </row>
    <row r="45" spans="1:2" x14ac:dyDescent="0.25">
      <c r="A45">
        <v>0.2417</v>
      </c>
      <c r="B45">
        <v>0.2417</v>
      </c>
    </row>
    <row r="46" spans="1:2" x14ac:dyDescent="0.25">
      <c r="A46">
        <v>3.6299999999999999E-2</v>
      </c>
      <c r="B46">
        <v>3.6299999999999999E-2</v>
      </c>
    </row>
    <row r="47" spans="1:2" x14ac:dyDescent="0.25">
      <c r="A47">
        <v>0.45889999999999997</v>
      </c>
      <c r="B47">
        <v>0.45889999999999997</v>
      </c>
    </row>
    <row r="48" spans="1:2" x14ac:dyDescent="0.25">
      <c r="A48">
        <v>0.32619999999999999</v>
      </c>
      <c r="B48">
        <v>0.32619999999999999</v>
      </c>
    </row>
    <row r="49" spans="1:2" x14ac:dyDescent="0.25">
      <c r="A49">
        <v>0.34460000000000002</v>
      </c>
      <c r="B49">
        <v>0.34460000000000002</v>
      </c>
    </row>
    <row r="50" spans="1:2" x14ac:dyDescent="0.25">
      <c r="A50">
        <v>0.45140000000000002</v>
      </c>
      <c r="B50">
        <v>0.45140000000000002</v>
      </c>
    </row>
    <row r="51" spans="1:2" x14ac:dyDescent="0.25">
      <c r="A51">
        <v>2.8400000000000002E-2</v>
      </c>
      <c r="B51">
        <v>2.8400000000000002E-2</v>
      </c>
    </row>
    <row r="52" spans="1:2" x14ac:dyDescent="0.25">
      <c r="A52">
        <v>0.63119999999999998</v>
      </c>
      <c r="B52">
        <v>0.63119999999999998</v>
      </c>
    </row>
    <row r="53" spans="1:2" x14ac:dyDescent="0.25">
      <c r="A53">
        <v>1.1484000000000001</v>
      </c>
      <c r="B53">
        <v>1.1484000000000001</v>
      </c>
    </row>
    <row r="54" spans="1:2" x14ac:dyDescent="0.25">
      <c r="A54">
        <v>0.57799999999999996</v>
      </c>
      <c r="B54">
        <v>0.57799999999999996</v>
      </c>
    </row>
    <row r="55" spans="1:2" x14ac:dyDescent="0.25">
      <c r="A55">
        <v>0.76570000000000005</v>
      </c>
      <c r="B55">
        <v>0.76570000000000005</v>
      </c>
    </row>
    <row r="56" spans="1:2" x14ac:dyDescent="0.25">
      <c r="A56">
        <v>0.75029999999999997</v>
      </c>
      <c r="B56">
        <v>0.75029999999999997</v>
      </c>
    </row>
    <row r="57" spans="1:2" x14ac:dyDescent="0.25">
      <c r="A57">
        <v>0.55320000000000003</v>
      </c>
      <c r="B57">
        <v>0.55320000000000003</v>
      </c>
    </row>
    <row r="58" spans="1:2" x14ac:dyDescent="0.25">
      <c r="A58">
        <v>0.83950000000000002</v>
      </c>
      <c r="B58">
        <v>0.83950000000000002</v>
      </c>
    </row>
    <row r="59" spans="1:2" x14ac:dyDescent="0.25">
      <c r="A59">
        <v>7.5899999999999995E-2</v>
      </c>
      <c r="B59">
        <v>7.5899999999999995E-2</v>
      </c>
    </row>
    <row r="60" spans="1:2" x14ac:dyDescent="0.25">
      <c r="A60">
        <v>0.19239999999999999</v>
      </c>
      <c r="B60">
        <v>0.19239999999999999</v>
      </c>
    </row>
    <row r="61" spans="1:2" x14ac:dyDescent="0.25">
      <c r="A61">
        <v>0.30430000000000001</v>
      </c>
      <c r="B61">
        <v>0.30430000000000001</v>
      </c>
    </row>
    <row r="62" spans="1:2" x14ac:dyDescent="0.25">
      <c r="A62">
        <v>0.37009999999999998</v>
      </c>
      <c r="B62">
        <v>0.37009999999999998</v>
      </c>
    </row>
    <row r="63" spans="1:2" x14ac:dyDescent="0.25">
      <c r="A63">
        <v>0.3705</v>
      </c>
      <c r="B63">
        <v>0.3705</v>
      </c>
    </row>
    <row r="64" spans="1:2" x14ac:dyDescent="0.25">
      <c r="A64">
        <v>0.73699999999999999</v>
      </c>
      <c r="B64">
        <v>0.73699999999999999</v>
      </c>
    </row>
    <row r="65" spans="1:2" x14ac:dyDescent="0.25">
      <c r="A65">
        <v>0.31790000000000002</v>
      </c>
      <c r="B65">
        <v>0.31790000000000002</v>
      </c>
    </row>
    <row r="66" spans="1:2" x14ac:dyDescent="0.25">
      <c r="A66">
        <v>0.14779999999999999</v>
      </c>
      <c r="B66">
        <v>0.14779999999999999</v>
      </c>
    </row>
    <row r="67" spans="1:2" x14ac:dyDescent="0.25">
      <c r="A67">
        <v>6.1499999999999999E-2</v>
      </c>
      <c r="B67">
        <v>6.1499999999999999E-2</v>
      </c>
    </row>
    <row r="68" spans="1:2" x14ac:dyDescent="0.25">
      <c r="A68">
        <v>5.3900000000000003E-2</v>
      </c>
      <c r="B68">
        <v>5.3900000000000003E-2</v>
      </c>
    </row>
    <row r="69" spans="1:2" x14ac:dyDescent="0.25">
      <c r="A69">
        <v>0.123</v>
      </c>
      <c r="B69">
        <v>0.123</v>
      </c>
    </row>
    <row r="70" spans="1:2" x14ac:dyDescent="0.25">
      <c r="A70">
        <v>5.4000000000000003E-3</v>
      </c>
      <c r="B70">
        <v>5.4000000000000003E-3</v>
      </c>
    </row>
    <row r="71" spans="1:2" x14ac:dyDescent="0.25">
      <c r="A71">
        <v>0.49559999999999998</v>
      </c>
      <c r="B71">
        <v>0.49559999999999998</v>
      </c>
    </row>
    <row r="72" spans="1:2" x14ac:dyDescent="0.25">
      <c r="A72">
        <v>1.5429999999999999</v>
      </c>
      <c r="B72">
        <v>1.5429999999999999</v>
      </c>
    </row>
    <row r="73" spans="1:2" x14ac:dyDescent="0.25">
      <c r="A73">
        <v>1.47E-2</v>
      </c>
      <c r="B73">
        <v>1.47E-2</v>
      </c>
    </row>
    <row r="74" spans="1:2" x14ac:dyDescent="0.25">
      <c r="A74">
        <v>8.6300000000000002E-2</v>
      </c>
      <c r="B74">
        <v>8.6300000000000002E-2</v>
      </c>
    </row>
    <row r="75" spans="1:2" x14ac:dyDescent="0.25">
      <c r="A75">
        <v>0.29849999999999999</v>
      </c>
      <c r="B75">
        <v>0.29849999999999999</v>
      </c>
    </row>
    <row r="76" spans="1:2" x14ac:dyDescent="0.25">
      <c r="A76">
        <v>0.29380000000000001</v>
      </c>
      <c r="B76">
        <v>0.29380000000000001</v>
      </c>
    </row>
    <row r="77" spans="1:2" x14ac:dyDescent="0.25">
      <c r="A77">
        <v>1.5227999999999999</v>
      </c>
      <c r="B77">
        <v>1.5227999999999999</v>
      </c>
    </row>
    <row r="78" spans="1:2" x14ac:dyDescent="0.25">
      <c r="A78">
        <v>0.57550000000000001</v>
      </c>
      <c r="B78">
        <v>0.57550000000000001</v>
      </c>
    </row>
    <row r="79" spans="1:2" x14ac:dyDescent="0.25">
      <c r="A79">
        <v>1.0106999999999999</v>
      </c>
      <c r="B79">
        <v>1.0106999999999999</v>
      </c>
    </row>
    <row r="80" spans="1:2" x14ac:dyDescent="0.25">
      <c r="A80">
        <v>3.9600000000000003E-2</v>
      </c>
      <c r="B80">
        <v>3.9600000000000003E-2</v>
      </c>
    </row>
    <row r="81" spans="1:2" x14ac:dyDescent="0.25">
      <c r="A81">
        <v>0.1043</v>
      </c>
      <c r="B81">
        <v>0.1043</v>
      </c>
    </row>
    <row r="82" spans="1:2" x14ac:dyDescent="0.25">
      <c r="A82">
        <v>4.3200000000000002E-2</v>
      </c>
      <c r="B82">
        <v>4.3200000000000002E-2</v>
      </c>
    </row>
    <row r="83" spans="1:2" x14ac:dyDescent="0.25">
      <c r="A83">
        <v>0.64810000000000001</v>
      </c>
      <c r="B83">
        <v>0.64810000000000001</v>
      </c>
    </row>
    <row r="84" spans="1:2" x14ac:dyDescent="0.25">
      <c r="A84">
        <v>3.3099999999999997E-2</v>
      </c>
      <c r="B84">
        <v>3.3099999999999997E-2</v>
      </c>
    </row>
    <row r="85" spans="1:2" x14ac:dyDescent="0.25">
      <c r="A85">
        <v>0.3503</v>
      </c>
      <c r="B85">
        <v>0.3503</v>
      </c>
    </row>
    <row r="86" spans="1:2" x14ac:dyDescent="0.25">
      <c r="A86">
        <v>1.1559999999999999</v>
      </c>
      <c r="B86">
        <v>1.1559999999999999</v>
      </c>
    </row>
    <row r="87" spans="1:2" x14ac:dyDescent="0.25">
      <c r="A87">
        <v>7.1900000000000006E-2</v>
      </c>
      <c r="B87">
        <v>7.1900000000000006E-2</v>
      </c>
    </row>
    <row r="88" spans="1:2" x14ac:dyDescent="0.25">
      <c r="A88">
        <v>0.1144</v>
      </c>
      <c r="B88">
        <v>0.1144</v>
      </c>
    </row>
    <row r="89" spans="1:2" x14ac:dyDescent="0.25">
      <c r="A89">
        <v>5.3900000000000003E-2</v>
      </c>
      <c r="B89">
        <v>5.3900000000000003E-2</v>
      </c>
    </row>
    <row r="90" spans="1:2" x14ac:dyDescent="0.25">
      <c r="A90">
        <v>5.3900000000000003E-2</v>
      </c>
      <c r="B90">
        <v>5.3900000000000003E-2</v>
      </c>
    </row>
    <row r="91" spans="1:2" x14ac:dyDescent="0.25">
      <c r="A91">
        <v>0.3014</v>
      </c>
      <c r="B91">
        <v>0.3014</v>
      </c>
    </row>
    <row r="92" spans="1:2" x14ac:dyDescent="0.25">
      <c r="A92">
        <v>7.1900000000000006E-2</v>
      </c>
      <c r="B92">
        <v>7.1900000000000006E-2</v>
      </c>
    </row>
    <row r="93" spans="1:2" x14ac:dyDescent="0.25">
      <c r="A93">
        <v>2.1899999999999999E-2</v>
      </c>
      <c r="B93">
        <v>0.42720000000000002</v>
      </c>
    </row>
    <row r="94" spans="1:2" x14ac:dyDescent="0.25">
      <c r="A94">
        <v>0.41789999999999999</v>
      </c>
      <c r="B94">
        <v>2.1899999999999999E-2</v>
      </c>
    </row>
    <row r="95" spans="1:2" x14ac:dyDescent="0.25">
      <c r="A95">
        <v>3.3099999999999997E-2</v>
      </c>
      <c r="B95">
        <v>0.41789999999999999</v>
      </c>
    </row>
    <row r="96" spans="1:2" x14ac:dyDescent="0.25">
      <c r="A96">
        <v>1.26E-2</v>
      </c>
      <c r="B96">
        <v>3.3099999999999997E-2</v>
      </c>
    </row>
    <row r="97" spans="1:2" x14ac:dyDescent="0.25">
      <c r="A97">
        <v>1.1552</v>
      </c>
      <c r="B97">
        <v>1.26E-2</v>
      </c>
    </row>
    <row r="98" spans="1:2" x14ac:dyDescent="0.25">
      <c r="A98">
        <v>0.65749999999999997</v>
      </c>
      <c r="B98">
        <v>1.1552</v>
      </c>
    </row>
    <row r="99" spans="1:2" x14ac:dyDescent="0.25">
      <c r="A99">
        <v>0.51829999999999998</v>
      </c>
      <c r="B99">
        <v>0.65749999999999997</v>
      </c>
    </row>
    <row r="100" spans="1:2" x14ac:dyDescent="0.25">
      <c r="A100">
        <v>8.6300000000000002E-2</v>
      </c>
      <c r="B100">
        <v>0.51829999999999998</v>
      </c>
    </row>
    <row r="101" spans="1:2" x14ac:dyDescent="0.25">
      <c r="A101">
        <v>3.4200000000000001E-2</v>
      </c>
      <c r="B101">
        <v>8.6300000000000002E-2</v>
      </c>
    </row>
    <row r="102" spans="1:2" x14ac:dyDescent="0.25">
      <c r="A102">
        <v>8.3000000000000001E-3</v>
      </c>
      <c r="B102">
        <v>3.4200000000000001E-2</v>
      </c>
    </row>
    <row r="103" spans="1:2" x14ac:dyDescent="0.25">
      <c r="A103">
        <v>8.9999999999999993E-3</v>
      </c>
      <c r="B103">
        <v>8.3000000000000001E-3</v>
      </c>
    </row>
    <row r="104" spans="1:2" x14ac:dyDescent="0.25">
      <c r="A104">
        <v>8.3000000000000001E-3</v>
      </c>
      <c r="B104">
        <v>8.9999999999999993E-3</v>
      </c>
    </row>
    <row r="105" spans="1:2" x14ac:dyDescent="0.25">
      <c r="A105">
        <v>0.14749999999999999</v>
      </c>
      <c r="B105">
        <v>8.3000000000000001E-3</v>
      </c>
    </row>
    <row r="106" spans="1:2" x14ac:dyDescent="0.25">
      <c r="A106">
        <v>5.3900000000000003E-2</v>
      </c>
      <c r="B106">
        <v>0.14749999999999999</v>
      </c>
    </row>
    <row r="107" spans="1:2" x14ac:dyDescent="0.25">
      <c r="A107">
        <v>0.37590000000000001</v>
      </c>
      <c r="B107">
        <v>5.3900000000000003E-2</v>
      </c>
    </row>
    <row r="108" spans="1:2" x14ac:dyDescent="0.25">
      <c r="A108">
        <v>0.14349999999999999</v>
      </c>
      <c r="B108">
        <v>0.37590000000000001</v>
      </c>
    </row>
    <row r="109" spans="1:2" x14ac:dyDescent="0.25">
      <c r="A109">
        <v>0.14349999999999999</v>
      </c>
      <c r="B109">
        <v>0.14349999999999999</v>
      </c>
    </row>
    <row r="110" spans="1:2" x14ac:dyDescent="0.25">
      <c r="A110">
        <v>6.1000000000000004E-3</v>
      </c>
      <c r="B110">
        <v>0.14349999999999999</v>
      </c>
    </row>
    <row r="111" spans="1:2" x14ac:dyDescent="0.25">
      <c r="A111">
        <v>2.7E-2</v>
      </c>
      <c r="B111">
        <v>6.1000000000000004E-3</v>
      </c>
    </row>
    <row r="112" spans="1:2" x14ac:dyDescent="0.25">
      <c r="A112">
        <v>0.35970000000000002</v>
      </c>
      <c r="B112">
        <v>2.7E-2</v>
      </c>
    </row>
    <row r="113" spans="1:2" x14ac:dyDescent="0.25">
      <c r="A113">
        <v>0.4748</v>
      </c>
      <c r="B113">
        <v>0.35970000000000002</v>
      </c>
    </row>
    <row r="114" spans="1:2" x14ac:dyDescent="0.25">
      <c r="A114">
        <v>0.12230000000000001</v>
      </c>
      <c r="B114">
        <v>0.4748</v>
      </c>
    </row>
    <row r="115" spans="1:2" x14ac:dyDescent="0.25">
      <c r="A115">
        <v>0.17080000000000001</v>
      </c>
      <c r="B115">
        <v>0.12230000000000001</v>
      </c>
    </row>
    <row r="116" spans="1:2" x14ac:dyDescent="0.25">
      <c r="A116">
        <v>0.1895</v>
      </c>
      <c r="B116">
        <v>0.17080000000000001</v>
      </c>
    </row>
    <row r="117" spans="1:2" x14ac:dyDescent="0.25">
      <c r="A117">
        <v>0.20069999999999999</v>
      </c>
      <c r="B117">
        <v>0.1895</v>
      </c>
    </row>
    <row r="118" spans="1:2" x14ac:dyDescent="0.25">
      <c r="A118">
        <v>0.18340000000000001</v>
      </c>
      <c r="B118">
        <v>0.20069999999999999</v>
      </c>
    </row>
    <row r="119" spans="1:2" x14ac:dyDescent="0.25">
      <c r="A119">
        <v>7.0900000000000005E-2</v>
      </c>
      <c r="B119">
        <v>0.18340000000000001</v>
      </c>
    </row>
    <row r="120" spans="1:2" x14ac:dyDescent="0.25">
      <c r="A120">
        <v>0.29380000000000001</v>
      </c>
      <c r="B120">
        <v>7.0900000000000005E-2</v>
      </c>
    </row>
    <row r="121" spans="1:2" x14ac:dyDescent="0.25">
      <c r="A121">
        <v>0.1467</v>
      </c>
      <c r="B121">
        <v>0.29380000000000001</v>
      </c>
    </row>
    <row r="122" spans="1:2" x14ac:dyDescent="0.25">
      <c r="A122">
        <v>0.24529999999999999</v>
      </c>
      <c r="B122">
        <v>0.1467</v>
      </c>
    </row>
    <row r="123" spans="1:2" x14ac:dyDescent="0.25">
      <c r="A123">
        <v>0.2838</v>
      </c>
      <c r="B123">
        <v>0.24529999999999999</v>
      </c>
    </row>
    <row r="124" spans="1:2" x14ac:dyDescent="0.25">
      <c r="A124">
        <v>0.13850000000000001</v>
      </c>
      <c r="B124">
        <v>0.2838</v>
      </c>
    </row>
    <row r="125" spans="1:2" x14ac:dyDescent="0.25">
      <c r="A125">
        <v>0.25900000000000001</v>
      </c>
      <c r="B125">
        <v>0.13850000000000001</v>
      </c>
    </row>
    <row r="126" spans="1:2" x14ac:dyDescent="0.25">
      <c r="A126">
        <v>0.26939999999999997</v>
      </c>
      <c r="B126">
        <v>0.25900000000000001</v>
      </c>
    </row>
    <row r="127" spans="1:2" x14ac:dyDescent="0.25">
      <c r="A127">
        <v>0.7258</v>
      </c>
      <c r="B127">
        <v>0.26939999999999997</v>
      </c>
    </row>
    <row r="128" spans="1:2" x14ac:dyDescent="0.25">
      <c r="A128">
        <v>0.96970000000000001</v>
      </c>
      <c r="B128">
        <v>0.7258</v>
      </c>
    </row>
    <row r="129" spans="1:2" x14ac:dyDescent="0.25">
      <c r="A129">
        <v>1.7999999999999999E-2</v>
      </c>
      <c r="B129">
        <v>0.96970000000000001</v>
      </c>
    </row>
    <row r="130" spans="1:2" x14ac:dyDescent="0.25">
      <c r="A130">
        <v>0.96640000000000004</v>
      </c>
      <c r="B130">
        <v>1.7999999999999999E-2</v>
      </c>
    </row>
    <row r="131" spans="1:2" x14ac:dyDescent="0.25">
      <c r="A131">
        <v>0.1726</v>
      </c>
      <c r="B131">
        <v>0.96640000000000004</v>
      </c>
    </row>
    <row r="132" spans="1:2" x14ac:dyDescent="0.25">
      <c r="A132">
        <v>4.7800000000000002E-2</v>
      </c>
      <c r="B132">
        <v>0.1726</v>
      </c>
    </row>
    <row r="133" spans="1:2" x14ac:dyDescent="0.25">
      <c r="A133">
        <v>3.4500000000000003E-2</v>
      </c>
      <c r="B133">
        <v>4.7800000000000002E-2</v>
      </c>
    </row>
    <row r="134" spans="1:2" x14ac:dyDescent="0.25">
      <c r="A134">
        <v>0.59809999999999997</v>
      </c>
      <c r="B134">
        <v>3.4500000000000003E-2</v>
      </c>
    </row>
    <row r="135" spans="1:2" x14ac:dyDescent="0.25">
      <c r="A135">
        <v>1.6199999999999999E-2</v>
      </c>
      <c r="B135">
        <v>0.59809999999999997</v>
      </c>
    </row>
    <row r="136" spans="1:2" x14ac:dyDescent="0.25">
      <c r="A136">
        <v>0.14280000000000001</v>
      </c>
      <c r="B136">
        <v>1.6199999999999999E-2</v>
      </c>
    </row>
    <row r="137" spans="1:2" x14ac:dyDescent="0.25">
      <c r="A137">
        <v>0.12909999999999999</v>
      </c>
      <c r="B137">
        <v>0.14280000000000001</v>
      </c>
    </row>
    <row r="138" spans="1:2" x14ac:dyDescent="0.25">
      <c r="A138">
        <v>6.6900000000000001E-2</v>
      </c>
      <c r="B138">
        <v>0.12909999999999999</v>
      </c>
    </row>
    <row r="139" spans="1:2" x14ac:dyDescent="0.25">
      <c r="A139">
        <v>1.4588000000000001</v>
      </c>
      <c r="B139">
        <v>6.6900000000000001E-2</v>
      </c>
    </row>
    <row r="140" spans="1:2" x14ac:dyDescent="0.25">
      <c r="A140">
        <v>1.425</v>
      </c>
      <c r="B140">
        <v>1.4588000000000001</v>
      </c>
    </row>
    <row r="141" spans="1:2" x14ac:dyDescent="0.25">
      <c r="A141">
        <v>0.17879999999999999</v>
      </c>
      <c r="B141">
        <v>1.425</v>
      </c>
    </row>
    <row r="142" spans="1:2" x14ac:dyDescent="0.25">
      <c r="A142">
        <v>1.1509</v>
      </c>
      <c r="B142">
        <v>0.17879999999999999</v>
      </c>
    </row>
    <row r="143" spans="1:2" x14ac:dyDescent="0.25">
      <c r="A143">
        <v>0.63439999999999996</v>
      </c>
      <c r="B143">
        <v>1.1509</v>
      </c>
    </row>
    <row r="144" spans="1:2" x14ac:dyDescent="0.25">
      <c r="A144">
        <v>0.63190000000000002</v>
      </c>
      <c r="B144">
        <v>0.63439999999999996</v>
      </c>
    </row>
    <row r="145" spans="1:2" x14ac:dyDescent="0.25">
      <c r="A145">
        <v>1.0451999999999999</v>
      </c>
      <c r="B145">
        <v>0.63190000000000002</v>
      </c>
    </row>
    <row r="146" spans="1:2" x14ac:dyDescent="0.25">
      <c r="A146">
        <v>1.3631</v>
      </c>
      <c r="B146">
        <v>1.0451999999999999</v>
      </c>
    </row>
    <row r="147" spans="1:2" x14ac:dyDescent="0.25">
      <c r="A147">
        <v>0.27800000000000002</v>
      </c>
      <c r="B147">
        <v>1.3631</v>
      </c>
    </row>
    <row r="148" spans="1:2" x14ac:dyDescent="0.25">
      <c r="A148">
        <v>0.21759999999999999</v>
      </c>
      <c r="B148">
        <v>0.27800000000000002</v>
      </c>
    </row>
    <row r="149" spans="1:2" x14ac:dyDescent="0.25">
      <c r="A149">
        <v>0.70099999999999996</v>
      </c>
      <c r="B149">
        <v>0.21759999999999999</v>
      </c>
    </row>
    <row r="150" spans="1:2" x14ac:dyDescent="0.25">
      <c r="A150">
        <v>1.7263999999999999</v>
      </c>
      <c r="B150">
        <v>0.70099999999999996</v>
      </c>
    </row>
    <row r="151" spans="1:2" x14ac:dyDescent="0.25">
      <c r="A151">
        <v>1.3152999999999999</v>
      </c>
      <c r="B151">
        <v>1.7263999999999999</v>
      </c>
    </row>
    <row r="152" spans="1:2" x14ac:dyDescent="0.25">
      <c r="A152">
        <v>1.7004999999999999</v>
      </c>
      <c r="B152">
        <v>1.3152999999999999</v>
      </c>
    </row>
    <row r="153" spans="1:2" x14ac:dyDescent="0.25">
      <c r="A153">
        <v>0.88300000000000001</v>
      </c>
      <c r="B153">
        <v>1.7004999999999999</v>
      </c>
    </row>
    <row r="154" spans="1:2" x14ac:dyDescent="0.25">
      <c r="A154">
        <v>1.8904000000000001</v>
      </c>
      <c r="B154">
        <v>0.88300000000000001</v>
      </c>
    </row>
    <row r="155" spans="1:2" x14ac:dyDescent="0.25">
      <c r="A155">
        <v>0.57550000000000001</v>
      </c>
      <c r="B155">
        <v>1.8904000000000001</v>
      </c>
    </row>
    <row r="156" spans="1:2" x14ac:dyDescent="0.25">
      <c r="A156">
        <v>0.63660000000000005</v>
      </c>
      <c r="B156">
        <v>0.57550000000000001</v>
      </c>
    </row>
    <row r="157" spans="1:2" x14ac:dyDescent="0.25">
      <c r="A157">
        <v>0.99270000000000003</v>
      </c>
      <c r="B157">
        <v>0.63660000000000005</v>
      </c>
    </row>
    <row r="158" spans="1:2" x14ac:dyDescent="0.25">
      <c r="A158">
        <v>0.58160000000000001</v>
      </c>
      <c r="B158">
        <v>0.99270000000000003</v>
      </c>
    </row>
    <row r="159" spans="1:2" x14ac:dyDescent="0.25">
      <c r="A159">
        <v>0.83120000000000005</v>
      </c>
      <c r="B159">
        <v>0.58160000000000001</v>
      </c>
    </row>
    <row r="160" spans="1:2" x14ac:dyDescent="0.25">
      <c r="A160">
        <v>0.72870000000000001</v>
      </c>
      <c r="B160">
        <v>0.83120000000000005</v>
      </c>
    </row>
    <row r="161" spans="1:2" x14ac:dyDescent="0.25">
      <c r="A161">
        <v>0.91969999999999996</v>
      </c>
      <c r="B161">
        <v>0.72870000000000001</v>
      </c>
    </row>
    <row r="162" spans="1:2" x14ac:dyDescent="0.25">
      <c r="A162">
        <v>1.1509</v>
      </c>
      <c r="B162">
        <v>0.91969999999999996</v>
      </c>
    </row>
    <row r="163" spans="1:2" x14ac:dyDescent="0.25">
      <c r="A163">
        <v>0.81179999999999997</v>
      </c>
      <c r="B163">
        <v>1.1509</v>
      </c>
    </row>
    <row r="164" spans="1:2" x14ac:dyDescent="0.25">
      <c r="A164">
        <v>1.4156</v>
      </c>
      <c r="B164">
        <v>0.81179999999999997</v>
      </c>
    </row>
    <row r="165" spans="1:2" x14ac:dyDescent="0.25">
      <c r="A165">
        <v>0.57550000000000001</v>
      </c>
      <c r="B165">
        <v>1.4156</v>
      </c>
    </row>
    <row r="166" spans="1:2" x14ac:dyDescent="0.25">
      <c r="A166">
        <v>1.0657000000000001</v>
      </c>
      <c r="B166">
        <v>0.57550000000000001</v>
      </c>
    </row>
    <row r="167" spans="1:2" x14ac:dyDescent="0.25">
      <c r="A167">
        <v>2.9043000000000001</v>
      </c>
      <c r="B167">
        <v>1.0657000000000001</v>
      </c>
    </row>
    <row r="168" spans="1:2" x14ac:dyDescent="0.25">
      <c r="A168">
        <v>0.92249999999999999</v>
      </c>
      <c r="B168">
        <v>2.9043000000000001</v>
      </c>
    </row>
    <row r="169" spans="1:2" x14ac:dyDescent="0.25">
      <c r="A169">
        <v>1.7263999999999999</v>
      </c>
      <c r="B169">
        <v>0.92249999999999999</v>
      </c>
    </row>
    <row r="170" spans="1:2" x14ac:dyDescent="0.25">
      <c r="A170">
        <v>0.432</v>
      </c>
      <c r="B170">
        <v>1.7263999999999999</v>
      </c>
    </row>
    <row r="171" spans="1:2" x14ac:dyDescent="0.25">
      <c r="A171">
        <v>0.21579999999999999</v>
      </c>
      <c r="B171">
        <v>0.432</v>
      </c>
    </row>
    <row r="172" spans="1:2" x14ac:dyDescent="0.25">
      <c r="A172">
        <v>2.9668999999999999</v>
      </c>
      <c r="B172">
        <v>0.21579999999999999</v>
      </c>
    </row>
    <row r="173" spans="1:2" x14ac:dyDescent="0.25">
      <c r="A173">
        <v>1.9077</v>
      </c>
      <c r="B173">
        <v>2.9668999999999999</v>
      </c>
    </row>
    <row r="174" spans="1:2" x14ac:dyDescent="0.25">
      <c r="A174">
        <v>1.7525999999999999</v>
      </c>
      <c r="B174">
        <v>1.9077</v>
      </c>
    </row>
    <row r="175" spans="1:2" x14ac:dyDescent="0.25">
      <c r="A175">
        <v>0.5978</v>
      </c>
      <c r="B175">
        <v>1.7525999999999999</v>
      </c>
    </row>
    <row r="176" spans="1:2" x14ac:dyDescent="0.25">
      <c r="A176">
        <v>0.84050000000000002</v>
      </c>
      <c r="B176">
        <v>0.5978</v>
      </c>
    </row>
    <row r="177" spans="1:2" x14ac:dyDescent="0.25">
      <c r="A177">
        <v>0.29239999999999999</v>
      </c>
      <c r="B177">
        <v>0.84050000000000002</v>
      </c>
    </row>
    <row r="178" spans="1:2" x14ac:dyDescent="0.25">
      <c r="A178">
        <v>0.2039</v>
      </c>
      <c r="B178">
        <v>0.29239999999999999</v>
      </c>
    </row>
    <row r="179" spans="1:2" x14ac:dyDescent="0.25">
      <c r="A179">
        <v>0.73909999999999998</v>
      </c>
      <c r="B179">
        <v>0.2039</v>
      </c>
    </row>
    <row r="180" spans="1:2" x14ac:dyDescent="0.25">
      <c r="A180">
        <v>0.1226</v>
      </c>
      <c r="B180">
        <v>0.73909999999999998</v>
      </c>
    </row>
    <row r="181" spans="1:2" x14ac:dyDescent="0.25">
      <c r="A181">
        <v>0.34420000000000001</v>
      </c>
      <c r="B181">
        <v>0.1226</v>
      </c>
    </row>
    <row r="182" spans="1:2" x14ac:dyDescent="0.25">
      <c r="A182">
        <v>0.48909999999999998</v>
      </c>
      <c r="B182">
        <v>0.34420000000000001</v>
      </c>
    </row>
    <row r="183" spans="1:2" x14ac:dyDescent="0.25">
      <c r="A183">
        <v>1.8649</v>
      </c>
      <c r="B183">
        <v>0.48909999999999998</v>
      </c>
    </row>
    <row r="184" spans="1:2" x14ac:dyDescent="0.25">
      <c r="A184">
        <v>0.31219999999999998</v>
      </c>
      <c r="B184">
        <v>1.8649</v>
      </c>
    </row>
    <row r="185" spans="1:2" x14ac:dyDescent="0.25">
      <c r="A185">
        <v>1.0294000000000001</v>
      </c>
      <c r="B185">
        <v>0.31219999999999998</v>
      </c>
    </row>
    <row r="186" spans="1:2" x14ac:dyDescent="0.25">
      <c r="A186">
        <v>6.6900000000000001E-2</v>
      </c>
      <c r="B186">
        <v>1.0294000000000001</v>
      </c>
    </row>
    <row r="187" spans="1:2" x14ac:dyDescent="0.25">
      <c r="A187">
        <v>6.5500000000000003E-2</v>
      </c>
      <c r="B187">
        <v>6.6900000000000001E-2</v>
      </c>
    </row>
    <row r="188" spans="1:2" x14ac:dyDescent="0.25">
      <c r="A188">
        <v>0.4032</v>
      </c>
      <c r="B188">
        <v>6.5500000000000003E-2</v>
      </c>
    </row>
    <row r="189" spans="1:2" x14ac:dyDescent="0.25">
      <c r="A189">
        <v>0.4032</v>
      </c>
      <c r="B189">
        <v>0.4032</v>
      </c>
    </row>
    <row r="190" spans="1:2" x14ac:dyDescent="0.25">
      <c r="A190">
        <v>4.24E-2</v>
      </c>
      <c r="B190">
        <v>0.4032</v>
      </c>
    </row>
    <row r="191" spans="1:2" x14ac:dyDescent="0.25">
      <c r="A191">
        <v>2.23E-2</v>
      </c>
      <c r="B191">
        <v>4.24E-2</v>
      </c>
    </row>
    <row r="192" spans="1:2" x14ac:dyDescent="0.25">
      <c r="A192">
        <v>0.45929999999999999</v>
      </c>
      <c r="B192">
        <v>2.23E-2</v>
      </c>
    </row>
    <row r="193" spans="1:2" x14ac:dyDescent="0.25">
      <c r="A193">
        <v>1.835</v>
      </c>
      <c r="B193">
        <v>0.45929999999999999</v>
      </c>
    </row>
    <row r="194" spans="1:2" x14ac:dyDescent="0.25">
      <c r="A194">
        <v>0.57550000000000001</v>
      </c>
      <c r="B194">
        <v>1.835</v>
      </c>
    </row>
    <row r="195" spans="1:2" x14ac:dyDescent="0.25">
      <c r="A195">
        <v>1.44E-2</v>
      </c>
      <c r="B195">
        <v>0.57550000000000001</v>
      </c>
    </row>
    <row r="196" spans="1:2" x14ac:dyDescent="0.25">
      <c r="A196">
        <v>7.1999999999999998E-3</v>
      </c>
      <c r="B196">
        <v>1.44E-2</v>
      </c>
    </row>
    <row r="197" spans="1:2" x14ac:dyDescent="0.25">
      <c r="A197">
        <v>7.1999999999999998E-3</v>
      </c>
      <c r="B197">
        <v>7.1999999999999998E-3</v>
      </c>
    </row>
    <row r="198" spans="1:2" x14ac:dyDescent="0.25">
      <c r="A198">
        <v>1.6595</v>
      </c>
      <c r="B198">
        <v>7.1999999999999998E-3</v>
      </c>
    </row>
    <row r="199" spans="1:2" x14ac:dyDescent="0.25">
      <c r="A199">
        <v>8.6699999999999999E-2</v>
      </c>
      <c r="B199">
        <v>1.6595</v>
      </c>
    </row>
    <row r="200" spans="1:2" x14ac:dyDescent="0.25">
      <c r="A200">
        <v>0.36109999999999998</v>
      </c>
      <c r="B200">
        <v>8.6699999999999999E-2</v>
      </c>
    </row>
    <row r="201" spans="1:2" x14ac:dyDescent="0.25">
      <c r="A201">
        <v>0.51039999999999996</v>
      </c>
      <c r="B201">
        <v>0.36109999999999998</v>
      </c>
    </row>
    <row r="202" spans="1:2" x14ac:dyDescent="0.25">
      <c r="A202">
        <v>0.58989999999999998</v>
      </c>
      <c r="B202">
        <v>0.51039999999999996</v>
      </c>
    </row>
    <row r="203" spans="1:2" x14ac:dyDescent="0.25">
      <c r="A203">
        <v>0.3579</v>
      </c>
      <c r="B203">
        <v>0.58989999999999998</v>
      </c>
    </row>
    <row r="204" spans="1:2" x14ac:dyDescent="0.25">
      <c r="A204">
        <v>0.86429999999999996</v>
      </c>
      <c r="B204">
        <v>0.3579</v>
      </c>
    </row>
    <row r="205" spans="1:2" x14ac:dyDescent="0.25">
      <c r="A205">
        <v>0.28949999999999998</v>
      </c>
      <c r="B205">
        <v>0.86429999999999996</v>
      </c>
    </row>
    <row r="206" spans="1:2" x14ac:dyDescent="0.25">
      <c r="A206">
        <v>0.30499999999999999</v>
      </c>
      <c r="B206">
        <v>0.28949999999999998</v>
      </c>
    </row>
    <row r="207" spans="1:2" x14ac:dyDescent="0.25">
      <c r="A207">
        <v>0.44779999999999998</v>
      </c>
      <c r="B207">
        <v>0.30499999999999999</v>
      </c>
    </row>
    <row r="208" spans="1:2" x14ac:dyDescent="0.25">
      <c r="A208">
        <v>6.7999999999999996E-3</v>
      </c>
      <c r="B208">
        <v>0.44779999999999998</v>
      </c>
    </row>
    <row r="209" spans="1:3" x14ac:dyDescent="0.25">
      <c r="A209">
        <v>0.10970000000000001</v>
      </c>
      <c r="B209">
        <v>6.7999999999999996E-3</v>
      </c>
    </row>
    <row r="210" spans="1:3" x14ac:dyDescent="0.25">
      <c r="A210">
        <v>0.17119999999999999</v>
      </c>
      <c r="B210">
        <v>0.10970000000000001</v>
      </c>
    </row>
    <row r="211" spans="1:3" x14ac:dyDescent="0.25">
      <c r="A211">
        <v>0.39350000000000002</v>
      </c>
      <c r="B211">
        <v>0.17119999999999999</v>
      </c>
    </row>
    <row r="212" spans="1:3" x14ac:dyDescent="0.25">
      <c r="A212">
        <v>0.64159999999999995</v>
      </c>
      <c r="B212">
        <v>0.39350000000000002</v>
      </c>
    </row>
    <row r="213" spans="1:3" x14ac:dyDescent="0.25">
      <c r="A213">
        <f>SUM(A1:A212)</f>
        <v>95.661300000000026</v>
      </c>
      <c r="B213">
        <v>0.64159999999999995</v>
      </c>
    </row>
    <row r="214" spans="1:3" x14ac:dyDescent="0.25">
      <c r="B214">
        <f>SUM(B1:B213)</f>
        <v>96.088500000000039</v>
      </c>
    </row>
    <row r="216" spans="1:3" x14ac:dyDescent="0.25">
      <c r="C216">
        <v>96.088499999999996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HK</dc:creator>
  <cp:lastModifiedBy>zazeli-hk@outlook.com</cp:lastModifiedBy>
  <cp:lastPrinted>2023-07-10T06:43:14Z</cp:lastPrinted>
  <dcterms:created xsi:type="dcterms:W3CDTF">2023-05-09T06:20:52Z</dcterms:created>
  <dcterms:modified xsi:type="dcterms:W3CDTF">2023-07-10T06:46:41Z</dcterms:modified>
</cp:coreProperties>
</file>