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1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jiljana.jelakovic\Desktop\"/>
    </mc:Choice>
  </mc:AlternateContent>
  <workbookProtection lockStructure="1"/>
  <bookViews>
    <workbookView xWindow="0" yWindow="0" windowWidth="28800" windowHeight="11625" firstSheet="3" activeTab="3"/>
  </bookViews>
  <sheets>
    <sheet name="PRIORITETNE I REFORMSKE MJERE" sheetId="2" state="hidden" r:id="rId1"/>
    <sheet name="INVESTICIJSKE MJERE" sheetId="3" state="hidden" r:id="rId2"/>
    <sheet name="OSTALE MJERE" sheetId="4" state="hidden" r:id="rId3"/>
    <sheet name="MPOLJ" sheetId="16" r:id="rId4"/>
  </sheets>
  <externalReferences>
    <externalReference r:id="rId5"/>
    <externalReference r:id="rId6"/>
    <externalReference r:id="rId7"/>
  </externalReferences>
  <definedNames>
    <definedName name="_xlnm.Print_Titles" localSheetId="3">MPOLJ!$9:$9</definedName>
  </definedNames>
  <calcPr calcId="162913"/>
  <extLst>
    <ext uri="GoogleSheetsCustomDataVersion1">
      <go:sheetsCustomData xmlns:go="http://customooxmlschemas.google.com/" r:id="rId45" roundtripDataSignature="AMtx7mjnMvzd0zR/PtopHhxKetKmA9jedA=="/>
    </ext>
  </extLst>
</workbook>
</file>

<file path=xl/calcChain.xml><?xml version="1.0" encoding="utf-8"?>
<calcChain xmlns="http://schemas.openxmlformats.org/spreadsheetml/2006/main">
  <c r="Y48" i="16" l="1"/>
  <c r="Y46" i="16"/>
  <c r="O78" i="16" l="1"/>
  <c r="I72" i="16"/>
  <c r="I69" i="16"/>
  <c r="I60" i="16"/>
  <c r="I52" i="16"/>
  <c r="I46" i="16"/>
  <c r="I43" i="16"/>
  <c r="I40" i="16"/>
  <c r="I37" i="16"/>
  <c r="I34" i="16"/>
  <c r="I31" i="16"/>
  <c r="I28" i="16"/>
  <c r="I25" i="16"/>
  <c r="I22" i="16"/>
  <c r="I19" i="16"/>
  <c r="I16" i="16"/>
  <c r="I13" i="16"/>
</calcChain>
</file>

<file path=xl/comments1.xml><?xml version="1.0" encoding="utf-8"?>
<comments xmlns="http://schemas.openxmlformats.org/spreadsheetml/2006/main">
  <authors>
    <author/>
  </authors>
  <commentList>
    <comment ref="Y9" authorId="0" shapeId="0">
      <text>
        <r>
          <rPr>
            <sz val="10"/>
            <color rgb="FF000000"/>
            <rFont val="Arial"/>
            <family val="2"/>
            <charset val="238"/>
          </rPr>
          <t>======
ID#AAAANTmq6Ms
MRRFEU-KT    (2021-07-16 10:16:29)
Unesite podatak o trenutnoj, ostvarenoj vrijednosti utvrđenih pokazatelja rezultata. 
Podatak o ostvarenoj vrijednosti  pokazatelja potrebno unijeti samo za one pokazatelje rezultata koji imaju utvrđenu ciljnu vrijednost u godini za koju se izrađuje izvješće.</t>
        </r>
      </text>
    </comment>
    <comment ref="Z9" authorId="0" shapeId="0">
      <text>
        <r>
          <rPr>
            <sz val="10"/>
            <color rgb="FF000000"/>
            <rFont val="Arial"/>
            <family val="2"/>
            <charset val="238"/>
          </rPr>
          <t>======
ID#AAAANTmq6Qs
MRRFEU-KT    (2021-07-16 10:16:30)
Unesite iznos proračunskih sredstava iskorištenih za provedbu pojedine mjere tijekom izvještajnog razdoblja (ukoliko to nije moguće, unijeti n/p)</t>
        </r>
      </text>
    </comment>
    <comment ref="AA9" authorId="0" shapeId="0">
      <text>
        <r>
          <rPr>
            <sz val="10"/>
            <color rgb="FF000000"/>
            <rFont val="Arial"/>
            <family val="2"/>
            <charset val="238"/>
          </rPr>
          <t>======
ID#AAAANTmq6OE
MRRFEU    (2021-07-16 10:16:29)
Unesite oznaku (DA) te mjesec i godinu postignuća, ukoliko je pojedina ključna točka ostvarenja postignuta, odnosno (NE) ukoliko ključna točka ostvarenja nije postignuta u planiranom roku.  
Podatke je potrebno unijeti samo za  ključne točke ostvarenja kojima je rok za postignuće bio utvrđen tijekom izvještajnog razdoblja.</t>
        </r>
      </text>
    </comment>
    <comment ref="AB9" authorId="0" shapeId="0">
      <text>
        <r>
          <rPr>
            <sz val="10"/>
            <color rgb="FF000000"/>
            <rFont val="Arial"/>
            <family val="2"/>
            <charset val="238"/>
          </rPr>
          <t>======
ID#AAAANTmq6N4
MRRFEU-KT    (2021-07-16 10:16:29)
Unesite odgovarajuću oznaku statusa provedbe mjere:
- PROVEDENO (ukoliko je tijekom izvještajnog razdoblja mjera provedena)
- U TIJEKU (ukoliko se mjera provodi u skladu s predviđenom dinamikom provedbe (pripadajuće ključne točke ostvarenja su postignute u planiranom roku));
- KAŠNJENJE (ukoliko se mjera provodi uz određena odstupanja od predviđene dinamike provedbe (odstupanja od planiranih rokova za postignuće ključnih točki ostvarenja));
- NIJE POKRENUTO (ukoliko je prema planiranim rokovima provedba mjere trebala započeti, no provedba još nije započela);
- ODUSTAJE SE (ukoliko se prije početka ili tijekom provedbe odustalo od mjere)</t>
        </r>
      </text>
    </comment>
    <comment ref="AC9" authorId="0" shapeId="0">
      <text>
        <r>
          <rPr>
            <sz val="10"/>
            <color rgb="FF000000"/>
            <rFont val="Arial"/>
            <family val="2"/>
            <charset val="238"/>
          </rPr>
          <t>======
ID#AAAANTmq6Hw
MRRFEU-KT    (2021-07-16 10:16:29)
U skladu sa prethodno utvrđenim statusom provedbe mjere, unesite kratko i jasno objašnjenje statusa provedbe
Napominjemo da je unos teksta ograničen na 100 riječi, stoga unesite najvažnije informacije. 
• Za mjere koje se izvršavaju u skladu s predviđenom dinamikom provedbe (status: provedeno, u tijeku) potrebno je navesti najvažnije rezultate ostvarene tijekom provedbe mjere (ukoliko je primjenjivo uz pojedini rezultat navesti i mjesec i godinu ostvarenja)
• Za mjere koje se ne izvršavaju prema planu (status: kašnjenje, nije pokrenuto, odustaje se) potrebno je ukratko navesti što je do sada provedeno, opisati razloge odstupanja, te predložiti korektivne radnje.</t>
        </r>
      </text>
    </comment>
  </commentList>
  <extLst>
    <ext xmlns:r="http://schemas.openxmlformats.org/officeDocument/2006/relationships" uri="GoogleSheetsCustomDataVersion1">
      <go:sheetsCustomData xmlns:go="http://customooxmlschemas.google.com/" r:id="rId1" roundtripDataSignature="AMtx7mjdplkwEhRVfmu8WY51VUGXcDjwmA=="/>
    </ext>
  </extLst>
</comments>
</file>

<file path=xl/sharedStrings.xml><?xml version="1.0" encoding="utf-8"?>
<sst xmlns="http://schemas.openxmlformats.org/spreadsheetml/2006/main" count="1594" uniqueCount="763">
  <si>
    <t>Strateški cilj iz akta SP / Cilj ekonomske politike:</t>
  </si>
  <si>
    <t>Pokazatelj učinka:</t>
  </si>
  <si>
    <t>Početna vrijednost:</t>
  </si>
  <si>
    <t>Ciljna vrijednost:</t>
  </si>
  <si>
    <t>Posebni cilj iz akta SP / Prioritet iz Programa Vlade:</t>
  </si>
  <si>
    <t xml:space="preserve">Pokazatelj ishoda: </t>
  </si>
  <si>
    <t>Program u državnom proračunu:</t>
  </si>
  <si>
    <t>PRIORITETNA ili REFORMSKA MJERA</t>
  </si>
  <si>
    <t>OKVIR ZA PRAĆENJE</t>
  </si>
  <si>
    <t>Oznaka P/R)</t>
  </si>
  <si>
    <r>
      <rPr>
        <b/>
        <u/>
        <sz val="11"/>
        <color theme="1"/>
        <rFont val="Arial"/>
        <family val="2"/>
        <charset val="238"/>
      </rPr>
      <t>CSR</t>
    </r>
    <r>
      <rPr>
        <b/>
        <sz val="11"/>
        <color theme="1"/>
        <rFont val="Arial"/>
        <family val="2"/>
        <charset val="238"/>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</si>
  <si>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</si>
  <si>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</si>
  <si>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</si>
  <si>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</si>
  <si>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</si>
  <si>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</si>
  <si>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</si>
  <si>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</si>
  <si>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</si>
  <si>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</si>
  <si>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</si>
  <si>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</si>
  <si>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</si>
  <si>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</si>
  <si>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</si>
  <si>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</si>
  <si>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</si>
  <si>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</si>
  <si>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</si>
  <si>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rPr>
        <sz val="11"/>
        <color theme="1"/>
        <rFont val="Arial"/>
        <family val="2"/>
        <charset val="238"/>
      </rP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rgb="FFFF000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</si>
  <si>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</si>
  <si>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</si>
  <si>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</si>
  <si>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rPr>
        <sz val="11"/>
        <color theme="1"/>
        <rFont val="Arial"/>
        <family val="2"/>
        <charset val="238"/>
      </rP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rgb="FFFF000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</si>
  <si>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</si>
  <si>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</si>
  <si>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rPr>
        <sz val="11"/>
        <color theme="1"/>
        <rFont val="Arial"/>
        <family val="2"/>
        <charset val="238"/>
      </rPr>
      <t xml:space="preserve">U Rok provedbe upisuje se mjesec i godina do kada se očekuje provedba pojedinih ključnih točka ostvarenja. Za svaku ključnu točku ostvarenja potrebno je upisati odgovarajući rok, te </t>
    </r>
    <r>
      <rPr>
        <u/>
        <sz val="11"/>
        <color theme="1"/>
        <rFont val="Arial"/>
        <family val="2"/>
        <charset val="238"/>
      </rPr>
      <t>nije ispravno upisivati da se ključne točke ostvarenja provode kontinuirano niti da sve imaju krajnji rok provedbe pro-2024.!</t>
    </r>
  </si>
  <si>
    <r>
      <rPr>
        <sz val="11"/>
        <color theme="1"/>
        <rFont val="Arial"/>
        <family val="2"/>
        <charset val="238"/>
      </rPr>
      <t>U Pokazatelj rezultata se upisuje naziv pokazatelja rezultata kojim će se pratiti napredak u provedbi utvrđene priortetne ili reformske mjere</t>
    </r>
    <r>
      <rPr>
        <u/>
        <sz val="11"/>
        <color theme="1"/>
        <rFont val="Arial"/>
        <family val="2"/>
        <charset val="238"/>
      </rPr>
      <t xml:space="preserve"> (u zagradama je potrebno naznačiti mjernu jedinu pokazatelja).</t>
    </r>
    <r>
      <rPr>
        <sz val="11"/>
        <color theme="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</si>
  <si>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</si>
  <si>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</si>
  <si>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Program u državnom proračunu</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</si>
  <si>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</si>
  <si>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</si>
  <si>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</si>
  <si>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</si>
  <si>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</si>
  <si>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</si>
  <si>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</si>
  <si>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</si>
  <si>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</si>
  <si>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</si>
  <si>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</si>
  <si>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IZVJEŠĆE O PROVEDBI PROVEDBENOG PROGRAMA</t>
  </si>
  <si>
    <t xml:space="preserve"> </t>
  </si>
  <si>
    <t xml:space="preserve">Strateški cilj NRS 2030. </t>
  </si>
  <si>
    <t>Pokazatelj učinka NRS 2030.</t>
  </si>
  <si>
    <t>Pokazatelj ishoda</t>
  </si>
  <si>
    <t>REFORMSKE, INVESTICIJSKE I OSTALE MJERE</t>
  </si>
  <si>
    <t>OKVIR ZA PRAĆENJE PROVEDBE</t>
  </si>
  <si>
    <t>Redni broj mjere</t>
  </si>
  <si>
    <t>Cilj iz Programa Vlade Republike Hrvatske 2020.-2024.</t>
  </si>
  <si>
    <t xml:space="preserve">Doprinos provedbi nadređenog akta strateškog planiranja </t>
  </si>
  <si>
    <t>Naziv cilja nadređenog akta strateškog planiranja</t>
  </si>
  <si>
    <t>Program u Državnom proračunu</t>
  </si>
  <si>
    <t xml:space="preserve">Svrha provedbe mjere
</t>
  </si>
  <si>
    <t>Procijenjeni trošak
(ili fiskalni učinak) 
provedbe mjere 
(u HRK)</t>
  </si>
  <si>
    <t>Poveznica na izvor financiranja  u Državnom proračunu</t>
  </si>
  <si>
    <t>Doprinos 
zelenoj tranziciji (DA/NE)</t>
  </si>
  <si>
    <t xml:space="preserve">Ključne točke ostvarenja mjere
</t>
  </si>
  <si>
    <t>Planirani rok postignuća  ključne točke ostvarenja
(mjesec, godina)</t>
  </si>
  <si>
    <t>Rok provedbe mjere 
(mjesec, godina)</t>
  </si>
  <si>
    <t>Pokazatelj rezultata mjere</t>
  </si>
  <si>
    <t>Početna vrijednost
(godina)</t>
  </si>
  <si>
    <t>Ciljna
vrijednost
2021.</t>
  </si>
  <si>
    <t>Ciljna
vrijednost
2022.</t>
  </si>
  <si>
    <t>Ciljna
vrijednost
2023.</t>
  </si>
  <si>
    <t>Ciljna
vrijednost
2024.</t>
  </si>
  <si>
    <t>Ostvarena vrijednost pokazatelja rezultata</t>
  </si>
  <si>
    <t>Iznos utrošenih proračunskih sredstava</t>
  </si>
  <si>
    <t xml:space="preserve">Postignuće ključnih točaka ostvarenja </t>
  </si>
  <si>
    <t>Status provedbe mjere</t>
  </si>
  <si>
    <t>Opis statusa provedbe mjere</t>
  </si>
  <si>
    <t>R</t>
  </si>
  <si>
    <t>DA</t>
  </si>
  <si>
    <t>NE</t>
  </si>
  <si>
    <t>O</t>
  </si>
  <si>
    <t>CSR 3a</t>
  </si>
  <si>
    <t>I</t>
  </si>
  <si>
    <t xml:space="preserve">O </t>
  </si>
  <si>
    <t>NP</t>
  </si>
  <si>
    <t>-</t>
  </si>
  <si>
    <t>%</t>
  </si>
  <si>
    <t>CILJ 2.2. ULAGANJE U OBRAZOVANJE, ZNANOST I ISTRAŽIVANJE </t>
  </si>
  <si>
    <t>CILJ 2.1. GOSPODARSKI OPORAVAK I POSLOVNO OKRUŽENJE  </t>
  </si>
  <si>
    <t>da</t>
  </si>
  <si>
    <t>ne</t>
  </si>
  <si>
    <t>CILJ 3.1. SAMODOSTATNOST U HRANI I NISKOUGLJIČNA ENERGETSKA TRANZICIJA </t>
  </si>
  <si>
    <t>SDG 15</t>
  </si>
  <si>
    <t>NOSITELJ IZRADE AKTA: MINISTRSTVO POLJOPRIVREDE</t>
  </si>
  <si>
    <t>Razdoblje važenja akta: 
od 2021. do 2024. godine</t>
  </si>
  <si>
    <t>Oznaka
 mjere 
(R/I/O)</t>
  </si>
  <si>
    <t>Prioritetna 
mjera
 (DA/NE)</t>
  </si>
  <si>
    <t>Doprinos digitalnoj 
transformaciji 
(DA/NE)</t>
  </si>
  <si>
    <t>CILJ 3.1. SAMODOSTATNOST U 
HRANI I NISKOUGLJIČNA
 ENERGETSKA TRANZICIJA </t>
  </si>
  <si>
    <t>PROGRAM VLADE REPUBLIKE HRVATSKE 2020.-2024.</t>
  </si>
  <si>
    <t>3001 UPRAVLJANJE POLJOPRIVREDOM, RIBARSTVOM I
RURALNIM RAZVOJEM</t>
  </si>
  <si>
    <t>Otkup privatnog poljoprivrednog zemljišta</t>
  </si>
  <si>
    <t>Zakonom o poljoprivrednom zemljištu propisano je da MP može u ime i za račun RH radi okrupnjavanja poljoprivrednog zemljišta otkupiti privatno poljoprivredno zemljište</t>
  </si>
  <si>
    <t>A568000 
Administracija i upravljanje</t>
  </si>
  <si>
    <t>?</t>
  </si>
  <si>
    <t xml:space="preserve">Okrupnjavanje posjeda, ubrzavanje postupaka raspolaganja, stavljanje u funkciju poljoprivrednog zemljišta u državnom i privatnom vlasništvu </t>
  </si>
  <si>
    <t>Povećanje površina poljoprivrednog zemljišta u vlasništvu RH kojima je raspolagano</t>
  </si>
  <si>
    <t>Povećanje površina poljoprivrednog zemljišta pogodnih za poljoprivrednu proizvodnju</t>
  </si>
  <si>
    <t>Povećanje površina poljoprivrednog zemljišta (RH i privatnog) koje su obuhvaćene ispitivanjem plodnosti tla</t>
  </si>
  <si>
    <t>3002 POLJOPRIVREDA</t>
  </si>
  <si>
    <t xml:space="preserve">ZPP - mjere uređenja tržišta poljoprivrednih proizvoda </t>
  </si>
  <si>
    <t>ZPP - mjere uređenja tržišta poljoprivrednih proizvoda A821058 uspostavljena je za provedbu svih aktivnosti koje proizlaze iz provođenja Uredbe EU 1308/2013 (EU) o zajedničkoj organizaciji tržišta poljoprivrednih proizvoda</t>
  </si>
  <si>
    <t>A821058
ZPP - Mjere uređenja tržišta poljoprivrednih proizvoda</t>
  </si>
  <si>
    <t>Priznavanje proizvođače organizacje, povećanje korištenja sredstava vinske omotnice, povećanje broja škola u školskoj shemi</t>
  </si>
  <si>
    <t>Povećanje broja sektora s proizvođačkim organizacijama</t>
  </si>
  <si>
    <t xml:space="preserve">Iiskorištenje vinske omotnice (%) </t>
  </si>
  <si>
    <t xml:space="preserve">Broj uključenih škola u školsku shemu </t>
  </si>
  <si>
    <t>Programi državnih i deminimis potpora i sufinanciranje infrastrukture za razvoj poljoprivrede</t>
  </si>
  <si>
    <t xml:space="preserve">Provedba mjera de minimis potpora u skladu s Uredbom 1408/2013 o primjeni članaka 107. i 108. Ugovora o funkcioniranju Europske unije na potpore de minimis u poljoprivrednom sektoru </t>
  </si>
  <si>
    <t>K821074
Programi državnih i deminimis potpora i sufinanciranje infrastrukture za razvoj poljoprivrede</t>
  </si>
  <si>
    <t xml:space="preserve"> O</t>
  </si>
  <si>
    <t>Povećanje povšina pod šećernom repom, povećanje površina pod drugim oblicima održive poljoprivrede</t>
  </si>
  <si>
    <t>Povećanje površina pod šećernom repom (hektara)</t>
  </si>
  <si>
    <t>Povećanje površina drugim oblicima održive poljoprivrede ( hektara)</t>
  </si>
  <si>
    <t>Programi za pomoć sektoru voćarstva i povrćarstva</t>
  </si>
  <si>
    <t xml:space="preserve">Potpora predviđena u okviru ove aktivnosti (Programa pomoći sektoru voćarstva i povrćarstva) namijenjena je primarnim poljoprivrednim proizvođačima, koji kao proizvođači sirovine predstavljaju najosjetljiviji i najslabiji dio lanca opskrbe hranom. </t>
  </si>
  <si>
    <t>T865019 
Programi pomoći u sektorima voćarstva i povrćarstva</t>
  </si>
  <si>
    <t xml:space="preserve">Količinsko povećanje proizvodnje voća i povrća  </t>
  </si>
  <si>
    <t>Povećanje proizvodnje voća ( tona)</t>
  </si>
  <si>
    <t>Povećanje proizvodnje povrća ( tona)</t>
  </si>
  <si>
    <t>Nacionalni projekt biodinamičke poljoprivredne proizvodnje</t>
  </si>
  <si>
    <t>Sufinanciranje operativnih troškova poslovanja Centra dr. Rudolf Steiner iz Donjeg Kraljevca s ciljem brzog i učinkovito širenje znanja i provođenje edukacija o biodinamičkoj poljoprivrednoj proizvodnji</t>
  </si>
  <si>
    <t>T819070 
Nacionalni projekt biodinamičke poljoprivredne proizvodnje</t>
  </si>
  <si>
    <t>Povećanje broja proizvođača u sustavu bidinamičke proizvodnje</t>
  </si>
  <si>
    <t>Povećane broja prooizvođača</t>
  </si>
  <si>
    <t>Uspostava regionalnih organizacija vinara i vinogradara</t>
  </si>
  <si>
    <t>Sufinaciranje rada i aktivnosti Regionalnih organizacija vinara i vinogradara u četiri vinogradarske regije</t>
  </si>
  <si>
    <t xml:space="preserve">T865020
 Uspostava regionalnih organizacija vinara i vinogradara </t>
  </si>
  <si>
    <t>Sufinaciranej rada regionane organizacije</t>
  </si>
  <si>
    <t>3003 VETERINARSTVO I SIGURNOST HRANE</t>
  </si>
  <si>
    <t>Očuvanje i održiva uporaba biljnih genetskih izvora za hranu i poljoprivredu</t>
  </si>
  <si>
    <t>Mjerom se želi postići očuvanje i održiva uporaba biljnih genetskih izvora za hranu i poljoprivredu. Također kroz ovu mjeru planira se doprinijeti nacionalnom razvoju, sigurnosti prehrane, održivoj poljoprivredi i održanju bioraznolikosti kroz očuvanje i uporabu biljnih genetskih izvora. Biljni genetski izvori za hranu i poljoprivredu čine biološku osnovu za svjetsku prehrambenu sigurnost. U sklopu Nacionalnog programa utvrđuju se strateške smjernice razvoja nacionalne politike očuvanja biljnih genskih izvora, te smjernice za regionalnu i međunarodnu suradnju.</t>
  </si>
  <si>
    <t>T828056 
Očuvanje i održiva uporaba biljnih genetskih izvora za hranu i poljoprivredu</t>
  </si>
  <si>
    <t xml:space="preserve">Povećanje broja i trajno očuvanje postojećih nacionalnih sorti poljoprivrednog sjemena i sadnog materijala  </t>
  </si>
  <si>
    <t>pro.21
pro.22
pro.23
pro.24</t>
  </si>
  <si>
    <t>pro.24</t>
  </si>
  <si>
    <t>Broj</t>
  </si>
  <si>
    <t>Sufinanciranje analiza sjemena soje na prisutnost genetski modificiranih organizama</t>
  </si>
  <si>
    <t>Provedbom mjere osigurati će se dostatnost sigurne i kvalitetne sirovine za domaću stočarsku i peradarsku proizvodnju, razvoj sjemenarstva soje u Republici Hrvatskoj, poticanje izvoza sjemena soje odnosno plasman sjemena soje u brojne države EU, osnaživanje domaćih selekcijskih programa soje kao i izvoz merkantilnih roba po stabilnim i u pravilu višim cijenama. Također, Republika Hrvatska kao potpisnik deklaracije „Alpe Adria Dunav soja“ ima cilj da prati aktualni europski trend povećanje proizvodnje i potražnje za sojom bez GMO-a.</t>
  </si>
  <si>
    <t>A828066 
Sufinanciranje analiza sjemena soje na prisutnost genetski modificiranih organizama</t>
  </si>
  <si>
    <t>Utvrđivanje prisutnosti GMO u sjemenu soje</t>
  </si>
  <si>
    <t>stu.21
stu.22
stu.23
stu.24</t>
  </si>
  <si>
    <t>stu. 24</t>
  </si>
  <si>
    <t>Zdravstvena zaštita bilja</t>
  </si>
  <si>
    <t>Posebni nadzor štetnih organizama bilja (Program) je službeni postupak sustavnog prikupljanja i čuvanja podataka o prisutnosti štetnih organizama na teritoriju Republike Hrvatske. Program uključuje inspekcijske preglede, praćenje zdravstvenog stanja bilja i sustavno istraživanje u zaraženim, ugroženim i nezaraženim područjima, izvještavanje o prisutnosti, pojavi i širenju štetnih organizama, razrađivanje i predlaganje preventivnih mjera i mjera suzbijanja štetnih organizama.</t>
  </si>
  <si>
    <t>A568007 
Zdravstvena zaštita bilja</t>
  </si>
  <si>
    <t>Broj praćenih štetnih organizama</t>
  </si>
  <si>
    <t>tra.21
tra.22
tra.23
tra.24</t>
  </si>
  <si>
    <t>tra.24</t>
  </si>
  <si>
    <t>Provedba hitnih fitosanitarnih mjera</t>
  </si>
  <si>
    <t>Fitosanitarne mjere obuhvaćaju zakonske, inspekcijske, upravne ili druge postupke utemeljene na fitosanitarnim propisima, a naređuju se i provode u cilju sprječavanja unošenja,širenja i suzbijanja štetnih organizama bilja, posebice onih od karantenskog značaja koje bi mogle prouzročiti velike štete</t>
  </si>
  <si>
    <t>A401098 
Provedba hitnih fitosanitarnih mjera</t>
  </si>
  <si>
    <t>Smanjenje prisutnosti i eradikacija štetnih organizma</t>
  </si>
  <si>
    <t>Monitoring ostataka pesticida u hrani</t>
  </si>
  <si>
    <t xml:space="preserve">Ustanoviti količinu ostataka pesticida u i na hrani te provjeriti sukladnost sa propisanim maksimalnim razinama ostataka (MDK) ostataka pesticida, procijeniti rizik za potrošače koji konzumiraju hranu koja sadrži tu razinu ostataka pesticida i prikupiti informacije vezane uz uporabu pesticida u skladu s uputama na deklaraciji i nedopuštenu uporabu pesticida. </t>
  </si>
  <si>
    <t>A401132 
Monitoring ostataka pesticida u hrani</t>
  </si>
  <si>
    <t>Ukupan broj uzoraka uzetih u sklopu programa;
Vrste proizvoda uključenih u program</t>
  </si>
  <si>
    <t>Središnji fitosanitarni informacijski sustav (FIS)</t>
  </si>
  <si>
    <t>Programom se osiguravaju sredstva za poslove i usluge vezane uz nadogradnju i prilagodbu Fitosanitarnog informacijskog sustava.</t>
  </si>
  <si>
    <t>K401127 
Središnji fitosanitarni informacijski sustav (FIS)</t>
  </si>
  <si>
    <t>Moduli u podsustavu sredstva za zaštitu bilja</t>
  </si>
  <si>
    <t>CILJ 2.1. GOSPODARSKI 
OPORAVAK I POSLOVNO 
OKRUŽENJE  </t>
  </si>
  <si>
    <t>PROGRAM RURALNOG RAZVOJA REPUBLIKE HRVATSKE ZA RAZDOBLJE 2014.-2020.</t>
  </si>
  <si>
    <t>3004 RURALNI RAZVOJ</t>
  </si>
  <si>
    <t>ZPP - Mjere ruralnog razvoja</t>
  </si>
  <si>
    <t>Potpora povećanju konkurentnosti poljoprivrede, šumarstva i prerađivačke industrije, unaprjeđenju životnih i radnih uvjeta u ruralnim područjima, očuvanju prirodnih resursa; uključujući potporu u obliku financijskih instrumenata</t>
  </si>
  <si>
    <t xml:space="preserve">
A820058
ZPP - Mjere ruralnog razvoja</t>
  </si>
  <si>
    <t>CSR 3, SDG 2</t>
  </si>
  <si>
    <t>Cjelokupna alokacija PRR-a 2014.-2020. ugovorena s korisnicima bespovratnih sredstava  / krajnjim primateljima financijskih instrumenata  (kumulativno)</t>
  </si>
  <si>
    <t>Broj odluka/ugovora za korisnike bespovratnih sredstava/krajnje primatelje financijskih instrumenata kojima je dodijeljena potpora PRR-a 2014. - 2020.  (kumulativno)</t>
  </si>
  <si>
    <t>257000 </t>
  </si>
  <si>
    <t>Udio isplaćene alokacije PRR-a 2014.-2020. korisnicima bespovratnih sredstava  / krajnjim primateljima financijskih instrumenata  (kumulativno)</t>
  </si>
  <si>
    <t>Broj poljoprivrednih gospodarstava kojima je dodijeljena potpora u okviru PRR-a za ulaganja u restrukturiranje ili modernizaciju</t>
  </si>
  <si>
    <t>Tehnička pomoć - Mreža za ruralni razvoj</t>
  </si>
  <si>
    <t>Podupiranje  rada i aktivnosti Nacionalne ruralne mreže kojom se umreženi dionici iz područja ruralnog razvoja koriste kao funkcionalnom platformom za ostvarenje ciljeva zadanih u čl. 54. Uredbe (1305/2013).</t>
  </si>
  <si>
    <t xml:space="preserve">
A821068</t>
  </si>
  <si>
    <t>CSR 3, SDG 3</t>
  </si>
  <si>
    <t xml:space="preserve"> Odobrenje  godišnjeg provedbenog akcijskog plana Mreže za 2021. godinu  
Odobrenje godišnjeg provedbenog akcijskog plana Mreže za 2022. godinu 
Odobrenje godišnjeg provedbenog akcijskog plana Mreže za 2023. godinu  </t>
  </si>
  <si>
    <t>sij.21.
sij.22.
sij.23.</t>
  </si>
  <si>
    <t>pro.21. 
pro.22.
pro.23.</t>
  </si>
  <si>
    <t>Broj aktivnosti članova godišnje</t>
  </si>
  <si>
    <t>Ovom mjerom financiraju se svi troškovi rada službenika UPPRR/UT kao i troškovi informiranja javnosti o mogućnostima financiranja i provedbe Programa ruralnog razvoja.</t>
  </si>
  <si>
    <t xml:space="preserve">
A821067
Tehnička pomoć – Program ruralnog razvoja</t>
  </si>
  <si>
    <t>CSR 3, SDG 4</t>
  </si>
  <si>
    <t>Godišnji plan korištenja TP</t>
  </si>
  <si>
    <t>Osigurani administrativni kapaciteti sukladno analizi radne opterećenosti</t>
  </si>
  <si>
    <t>Provedene aktivnosti promocije PRR-a i korisnika sukladno komunikacijskom planu</t>
  </si>
  <si>
    <t>ZPP- Izravna plaćanja poljoprivrednim proizvođačima</t>
  </si>
  <si>
    <t xml:space="preserve">Dodjela  potpore dohotku poljoprivrednim proizvođačima sukladno pravilima za izravna plaćanja poljoprivrednicima u programima potpore u okviru zajedničke poljoprivredne politike </t>
  </si>
  <si>
    <t xml:space="preserve">9.186.065.123,00 </t>
  </si>
  <si>
    <t>A819058
ZPP - Izravna plaćanja poljoprivrednim proizvođačima</t>
  </si>
  <si>
    <t>Osigurana sredstva i dodijeljena potpora dohotku poljoprivrednim proizvođačima</t>
  </si>
  <si>
    <t xml:space="preserve">Iskorištenje maksimalne financijske omotnice za ZPP izravna plaćanja </t>
  </si>
  <si>
    <t>Broj poljoprivrednih gospodarstava korisnmika izravnih plaćanja</t>
  </si>
  <si>
    <t>Izravna plaćanja u poljoprivredi</t>
  </si>
  <si>
    <t>Dodjela potpore poljoprivrednicima za najosjetljivije sektore u poljoprivrednoj proizvodnji</t>
  </si>
  <si>
    <t>A820055
Izravna plaćanja u poljoprivredi</t>
  </si>
  <si>
    <t xml:space="preserve"> Broj sektora obuhvaćenih Programom državne potpore za iznimno osjetljive sektore u poljoprivredi</t>
  </si>
  <si>
    <t xml:space="preserve">3001 UPRAVLJANJE POLJOPRIVREDOM, RIBARSTVOM I RURALNIM RAZVOJEM </t>
  </si>
  <si>
    <t>Informiranje poljoprivrednih gospodasrtava i subjekata u ribarstvu i pomoć u podnošenju zahtjeva za potpotre</t>
  </si>
  <si>
    <t>Informirani i educirani poljoprivrednici i subjekti u ribarstvu, povećanje konkurentnosti poljoprivrednih gospodarstava i subjekata u ribarstvu , učinkovitije korištenje nacionalnih i EU fondova</t>
  </si>
  <si>
    <t>Povećanje konkurentnosti poljoprivrednih gospodarstava i subjekata u ribarstvu, učinkovitije korištenje potpora i EU fondova, informirani i educirani poljoprivrednici i subjekti u ribarstvu</t>
  </si>
  <si>
    <t xml:space="preserve">pro.21.                                                         pro.22.                                                                   pro.23. 
pro 24.                               </t>
  </si>
  <si>
    <t xml:space="preserve">pro.21.                                                         pro.22.                                                                   pro.23.                                                        
pro 24.                               </t>
  </si>
  <si>
    <t>Broj članaka, publikacija, TV i radio priloga</t>
  </si>
  <si>
    <t>Broj korisnika kojima je izvršen izračun ekonomske veličine gospodarstava za investicijske mjere iz PRR-a, pomoć kod podnošenja zahtjeva za neinvesticijske mjere</t>
  </si>
  <si>
    <t>Popunjen zahjev za potporu</t>
  </si>
  <si>
    <t>Provođenje godišnje FADN istraživanja</t>
  </si>
  <si>
    <t>Dobiti aktualne podatke PG-a</t>
  </si>
  <si>
    <t>Provedena anketa</t>
  </si>
  <si>
    <t>Broj PG-a u istraživanju</t>
  </si>
  <si>
    <t>Provođenje stručnog nadzora integrirane proizvodnje i nadzora kultura kratke ophodnje</t>
  </si>
  <si>
    <t>Izdavanje potvrda o integriranoj proizvodnji i kulturama kratke ophodnje i njihova kontrola</t>
  </si>
  <si>
    <t>Obavljeni stručni nadzor u integriranoj proizvodnji  i kultura kratke ophodnje</t>
  </si>
  <si>
    <t>Obavljen nadzor</t>
  </si>
  <si>
    <t>Stručno obrazovanje i osposobljavanje PG-a i subjekata u ribarstvu</t>
  </si>
  <si>
    <t xml:space="preserve">Pravovremeno informiranje i educiranje PG-a i sbjekata u ribarstvu radi učinkovitijeg korištenja potpora i EU fondova, kao i povećanje njihove konkurentnosti </t>
  </si>
  <si>
    <t>A865006 
Edukacija i savjetovanje – Program ruralnog razvoja</t>
  </si>
  <si>
    <t>Educirani i informirani PG-a i subjekti u ribarstvu</t>
  </si>
  <si>
    <t>Broj savjetnički paketa-individualno savjetovanje</t>
  </si>
  <si>
    <t>Broj održanih tečaja i webinara - edukacija PG-a i subjekata u ribarstvu</t>
  </si>
  <si>
    <t>Provedene demonstracijske aktivnosti-edukacija</t>
  </si>
  <si>
    <t>provedba izvještajno progoznih poslova</t>
  </si>
  <si>
    <t>Pravovremena informiranost o pojavi štetnih organizama i određivanje optimalnih rokova i mjera za suzbijanje istih</t>
  </si>
  <si>
    <t>A865004 
Provedba nacionalnog akcijskog plana za postizanje održive uporabe pesticida</t>
  </si>
  <si>
    <t>Objavljene preporuke i provedene zaštite i preporučene mjer</t>
  </si>
  <si>
    <t>Objavljene preopruke</t>
  </si>
  <si>
    <t>CILJ 3.1.SAMODOSTATNOST U HRANI I NISKOUGLJIČNA ENERGETSKA TRANZICIJA</t>
  </si>
  <si>
    <t>Financiranje poslova službenih kontrola i službenih aktivnosti</t>
  </si>
  <si>
    <t>Osiguravanje dostupnosti adekvatnih financijskih sredstava kako bi se osigurali djelatnici i druga sredstva koja su potrebna za provedbu službenih kontrola i drugih službenih aktivnosti.</t>
  </si>
  <si>
    <t>A401116
Službene kontrole veterinarske inspekcije</t>
  </si>
  <si>
    <t>SDG</t>
  </si>
  <si>
    <t>Naplata naknada il pristojbi za provedene službene kontrole.</t>
  </si>
  <si>
    <t xml:space="preserve">pro.21.                                                         pro.22.                                                                   pro.23.                                                        
pro 24.   </t>
  </si>
  <si>
    <t xml:space="preserve">Postotak naplaćenih naknada i pristojbi za provedene službene kontrole. </t>
  </si>
  <si>
    <t>Razvoj SVIS-a</t>
  </si>
  <si>
    <t>Središnji veterinarski informacijski sustav objedinjeni sustav upisnika, registara i računalnih programa, čiji su podaci organizirani u strukturiranim bazama podataka, koji se vode u svrhu zaštite zdravlja i dobrobiti životinja i provedbi mjera veterinarskog javnog zdravstva, a čija je zadaća da pruži učinkovit pristup informacijama i bude potpora pravodobnom donošenju odluka učinkovitom upravljanju u svim segmentima veterinarske službe te razmjenu informacija s drugim članicama EU i trećim zemljama. Sve pravne i fizičke osobe u sustavu provedbe veterinarske djelatnosti te svi ostali obveznici u skladu s odredbama Zakona o veterinarstvu moraju u elektronskom obliku dostavljati propisane podatke u SVIS i omogućavati besplatan pristup bazama podataka.</t>
  </si>
  <si>
    <t>K650077</t>
  </si>
  <si>
    <t>Povećanje broja modula</t>
  </si>
  <si>
    <t>Broj aktivnih modula</t>
  </si>
  <si>
    <t xml:space="preserve"> 
Zdravstvena zaštita životinja</t>
  </si>
  <si>
    <t>U cilju zaštite i unaprjeđenja zdravstvenog statusa životinja u RH, a osobito životinja koje se koriste za proizvodnju hrane, MP – UVSH određuje provedbu preventivnih mjera te mjera za rano otkrivanje, nadziranje, praćenje, kontrolu i iskorjenjivanje bolesti životinja, uključujući zoonoze i bolesti koje izazivaju značajne ekonomske štete, te drugih bolesti životinja od interesa za RH</t>
  </si>
  <si>
    <t>A568001
Zdravstvena zaštita životinja</t>
  </si>
  <si>
    <t>Održavanje odgovarajućeg postotka „službeno slobodnih“ stada goveda u odnosu na tuberkulozu goveda</t>
  </si>
  <si>
    <t>Postizanje statusa države kao slobodne od bolesti u svrhu unaprjeđenje mjera zdravstvene zaštite životinja i dobrobiti životinja</t>
  </si>
  <si>
    <t>Održavanje odgovarajućeg postotka „službeno slobodnih“ stada goveda u odnosu na brucelozu i enzootsku leukozu goveda</t>
  </si>
  <si>
    <t>Postizanje statusa države kao slobodne od bolesti u svrhu unaprjeđenje mjera zdravstvene zaštite životinja i dobrobiti životinja te osiguravanja slobodnog prometa</t>
  </si>
  <si>
    <t>Postizanje i održavanje odgovarajućeg postotka „službeno slobodnih“ stada ovaca i koza (B. melitensis)</t>
  </si>
  <si>
    <t>Povećanje broja „službeno slobodnih“ stada svinja od bolesti Aujeszkoga</t>
  </si>
  <si>
    <t>Postizanje statusa zemlje slobodne od bjesnoće provedbom programa oralne vakcinacije lisica</t>
  </si>
  <si>
    <t>Povećanje broja subjekata koji drže životinje i postupaju s njima sukladno propisima o dobrobiti u odnosu na ukupan broj subjekata koji drže životinje</t>
  </si>
  <si>
    <t>Unaprjeđenje dobrobiti životinja</t>
  </si>
  <si>
    <t>Smanjenje uporabe antimikrobnih pripravaka na razini primarne proizvodnje</t>
  </si>
  <si>
    <t>Djelotvorna zaštita zdravlja ljudi i životinja</t>
  </si>
  <si>
    <t>Smanjenje prevalencije salmoneloze peadi</t>
  </si>
  <si>
    <t>Djelotvorna zaštita zdravlja ljudi i životinja - cijepljenje</t>
  </si>
  <si>
    <t>Podizanje razine spremnosti na postupanje u krizama u području zdravlja životinja</t>
  </si>
  <si>
    <t>Djelotvorna zaštita zdravlja ljudi i životinja - oprema</t>
  </si>
  <si>
    <t>Djelotvorna zaštita zdravlja ljudi i životinja - edukacija</t>
  </si>
  <si>
    <t xml:space="preserve"> 
Opremanje skladišta kriznog stožera</t>
  </si>
  <si>
    <t>Nacionalni krizni planovi su planovi mjera u kojem su razrađeni svi postupci koje je neophodno provesti u slučaju izbijanja osobito opasnih bolesti životinja čija pojava i širenje izazivaju značajne socio-ekonomske štete gospodarstvu</t>
  </si>
  <si>
    <t>K821068
Opremanje skladišta kriznog stožera</t>
  </si>
  <si>
    <t xml:space="preserve">Djelotvorna i pravovremena zaštita zdravlja ljudi i životinja </t>
  </si>
  <si>
    <t>Kontinuirano na raspolaganju i dostupno u roku od 24 sata bilo gdje na području RH</t>
  </si>
  <si>
    <t xml:space="preserve"> 
Podizanje razine biosigurnosti na farmama</t>
  </si>
  <si>
    <t>Biosigurnost je skup mjera kojima se sprječava unos uzročnika zaraznih bolesti u uzgoj životinja odnosno širenje uzročnika bolesti među životinjama i stadima, u uzgoju životinja ima vrlo visoki značaj. Osnova za navedeno je kontinuirana edukacija posjednika i rad veterinara na jačanju sustava te elektronsko praćenje podataka</t>
  </si>
  <si>
    <t>T865011 
Podizanje razine biosigurnosti na farmama</t>
  </si>
  <si>
    <t>Podizanje razine biosigurnosti na farmama svinja</t>
  </si>
  <si>
    <t>Očuvanje i jačanje proizvodnosti u svinjogojskom sektoru</t>
  </si>
  <si>
    <t>30% farmi ne udovoljava biosigurnosnim mjerama</t>
  </si>
  <si>
    <t>10% farmi ne udovoljava biosigurnosnim mjerama</t>
  </si>
  <si>
    <t>1% farmi ne udovoljava biosigurnosnim mjerama</t>
  </si>
  <si>
    <t xml:space="preserve">
 Monitoring programi</t>
  </si>
  <si>
    <t xml:space="preserve">Stavka A401084 Monitoring programi uključuje: Državni program monitoringa rezidua, Monitoring hrane za životinje, Plan praćenja kakvoće mora i školjkaša na proizvodnim područjima i područjima za ponovno polaganje živih školjkaša. </t>
  </si>
  <si>
    <t>A401084
Monitoring programi</t>
  </si>
  <si>
    <t>Uspostavljen Državni program monitoringa rezidua</t>
  </si>
  <si>
    <t>Uspostavljen Plan praćenja kakvoće mora i školjkaša</t>
  </si>
  <si>
    <t>Uspostavljen Plan monitoringa hrane za životinje</t>
  </si>
  <si>
    <t>Uspostavljen plan kontrola prodaje hrane putem interneta</t>
  </si>
  <si>
    <t>Uspostavljen plan kontrola prijevara vezanih uz hranu</t>
  </si>
  <si>
    <t xml:space="preserve"> 
Koncesionar - usluga sakupljanja i uklanjanja nusproizvoda</t>
  </si>
  <si>
    <t>Područje postupanja s nusproizvodima odnosno sakupljanje, prijevoz, skladištenje, rukovanje, obrada, prerada, stavljanje na tržište, distribucija te uporaba i uklanjanje nusproizvoda životinjskog podrijetla koji nisu za prehranu ljudi, uređeno je Zakonom o veterinarstvu kojim je transponirana EU legislativa: Uredba (EZ) br. 1069/2009 i Uredba Komisije (EU) br. 142/2011</t>
  </si>
  <si>
    <t>A568057
Koncesionar - usluga sakupljanja i uklanjanja nusproizvoda</t>
  </si>
  <si>
    <t>Osiguravanje sustava zbrinjavanja nusproizvoda životinjskog podrijetla kategorije 1 i 2 na propisani način</t>
  </si>
  <si>
    <t>Djelotvorna zaštita zdravlja ljudi i životinja, dobrobiti životinja, veterinarska zaštitila okoliša</t>
  </si>
  <si>
    <t>Korištenje novih tehnologija prilikom iskorištavanja nusproizvoda životinjskog podrijetla</t>
  </si>
  <si>
    <t>Broj odobrenih bioplinskih postrojenja</t>
  </si>
  <si>
    <t xml:space="preserve"> 
Sustav pripravnosti u slučaju izbijanja krize u područjima sigurnosti hrane i hrane za životinje</t>
  </si>
  <si>
    <t>države članice obvezne su u skladu s člankom 13. Uredbe (EZ) br. 882/2004 Europskog parlamenta i Vijeća od 29. travnja 2004. o službenim kontrolama koje se provode radi verifikacije postupanja u skladu s odredbama propisa o hrani i hrani za životinje te propisa o zdravlju i dobrobiti životinja izraditi operativne planove upravljanja krizom u području sigurnosti hrane i hrane za životinje s ciljem predviđanja mjera koje se moraju provesti bez odgađanja, kada se utvrdi da hrana ili hrana za životinje predstavlja ozbiljnu opasnost za ljude ili životinje bilo izravno ili putem okoliša</t>
  </si>
  <si>
    <t>K828055
Sustav pripravnosti u slučaju izbijanja krize u područjima sigurnosti hrane i hrane za životinje</t>
  </si>
  <si>
    <t>Uspostavljen Nacionalni plan upravljanja krizom u području hrane i hrane za životinje</t>
  </si>
  <si>
    <t xml:space="preserve"> 
Nacionalni plan uzorkovanja hrane u svrhu mikrobiološkog ispitivanja</t>
  </si>
  <si>
    <t>svrhu osiguranja zaštite zdravlja potrošača te provjere da li hrana koja je spremna za stavljanje na tržište i hrana koja je već stavljena na tržište udovoljava propisima o mikrobiološkim kriterijima za hranu životinjskog podrijetla, aditivima u hrani životinjskog podrijetla, alergenima u hrani životinjskog podrijetla, najvećim dopuštenim količinama određenih kontaminanata u hrani, hrani podvrgnutoj ionizacijskom zračenju, GMO hrani, kontroli otpornosti zoonotskih i komenzalnih bakterija na antimikrobna sredstva na razini proizvodnje, prerade i stavljanja hrane na tržište.</t>
  </si>
  <si>
    <t>T819049
Nacionalni plan uzorkovanja hrane u svrhu mikrobiološkog ispitivanja</t>
  </si>
  <si>
    <t>Uspostava godišnjeg Plana uzorkovanja hrane životinjskog podrijetla</t>
  </si>
  <si>
    <t>Djelatvorna zaštita zdravlja ljudi</t>
  </si>
  <si>
    <t>PROGRAM VLADE REPUBLIKE HRVATSKE 2020-2024.</t>
  </si>
  <si>
    <t>3006 GOSPODARENJE I ZAŠTITA ŠUMSKIH RESURSA, LOVIŠTA I DIVLJAČI</t>
  </si>
  <si>
    <t>Održivo gospodarenje šumskim resursima</t>
  </si>
  <si>
    <t>Održivo gospodarenje šumskim resursima je povećanje doprinosa nacionalnom gospodarstvu održivim korištenjem i sveobuhvatnom zaštitom šumskih resursa i njihove bioraznolikosti, uz uvažavanje prava lokalne zajednice te razvoja ruralnih krajeva.</t>
  </si>
  <si>
    <t>A820038 
Unapređenje šumarstva                                                                                                                                                                                                                                                                                                                                                                                                                                                                                                                                                                       
T 865022 
Nacionalna inventura šumskih resursa Republike Hrvatske
A820065 
Općekorisne funkcije šuma, 
K828037
 Mjere očuvanja šumskih genetskih resursa</t>
  </si>
  <si>
    <t>CSR 3c / SDG 15</t>
  </si>
  <si>
    <t>Ukupna površina šuma i šumskog zemljišta.</t>
  </si>
  <si>
    <t>Smanjenje  površine šuma za koje nisu odobreni šumskogospodarski planovi</t>
  </si>
  <si>
    <t>64.312 ha</t>
  </si>
  <si>
    <t>60.000 ha</t>
  </si>
  <si>
    <t>50.000 ha</t>
  </si>
  <si>
    <t>40.000 ha</t>
  </si>
  <si>
    <t>30.000 ha</t>
  </si>
  <si>
    <t>Opožarena površina šuma</t>
  </si>
  <si>
    <t>0 ha</t>
  </si>
  <si>
    <t>Indikatori motrenja oštećenosti šumskih ekosustava</t>
  </si>
  <si>
    <t xml:space="preserve">11 parametara 
105 točaka
</t>
  </si>
  <si>
    <t>Osiguranje lovišta</t>
  </si>
  <si>
    <t xml:space="preserve">Osiguranje od odgovornosti svih lovoovlaštenika i davatelja prava lova u Republici Hrvatskoj za štete koje prouzroči divljač </t>
  </si>
  <si>
    <t>A568060 
Unapređenje lovstva</t>
  </si>
  <si>
    <t>Osigurani svi lovoovlaštenici i davatelji prava lova za štete koje počini divljač</t>
  </si>
  <si>
    <t>Sklopljena polica osiguranja za štete od divljači</t>
  </si>
  <si>
    <t>Informacijski sustav središnje lovne evidencije</t>
  </si>
  <si>
    <t>Razvoj, opremanje i modernizacija informatičkog sustava u lovstvu.</t>
  </si>
  <si>
    <t>CSR 2b./SDG 12</t>
  </si>
  <si>
    <t xml:space="preserve">Optimizacija procesa i digitalna tranzicija poljoprivrednog sustava </t>
  </si>
  <si>
    <t>Uspostavljeni novi moduli/setovi podataka u središnjem registru lovstva</t>
  </si>
  <si>
    <t>CILJ 2.1. GOSPODARSKI 
OPORAVAK I POSLOVNO
 OKRUŽENJE  </t>
  </si>
  <si>
    <t>3207 POTICANJE RAZVOJA PRERADE DRVA I PROIZVODNJE NAMJEŠTAJA</t>
  </si>
  <si>
    <t>Program financijskog poticanja razvoja prerade drva i proizvodnje namještaja</t>
  </si>
  <si>
    <t>Provedba godišnjih programa potpora male vrijednosti za poticanje razvoja prerade drva i proizvodnje namještaja.</t>
  </si>
  <si>
    <t>K828006 
Mjere razvoja konkurentnosti prerade drva i proizvodnje namještaja</t>
  </si>
  <si>
    <t>CSR 3c./  SDG 9</t>
  </si>
  <si>
    <t>Dodijeljene potpore male vrijednosti za poticanje razvoja prade drva i proizvodnje namještaja</t>
  </si>
  <si>
    <t>Boj novih investicijskih ulaganja</t>
  </si>
  <si>
    <t>Razvojne mjere strateškog akta planiranja</t>
  </si>
  <si>
    <t>Provedba razvojnih mjera definiranih strateškim aktom planiranja razvoja prerade drva i proizvodnje namještaja s ciljem jačanja konkurentosti njihove djelatnosti.</t>
  </si>
  <si>
    <t>A819039
 Mjere za održivi razvoj prerade drva i proizvodnje namještaja</t>
  </si>
  <si>
    <t>CSR 3c./  SDG 8</t>
  </si>
  <si>
    <t>Provedene razvojne mjere definirane strateškim aktom planiranja</t>
  </si>
  <si>
    <t>Broj provedenih aktivnosti u realizaciji prioritnih područja razvoja</t>
  </si>
  <si>
    <t>CILJ 1.1. OČUVANJE RADNIH 
MJESTA I SOCIJALNA SIGURNOST  </t>
  </si>
  <si>
    <t>Neporezno davaje: OPĆEKORISNE FUNKCIJE ŠUMA</t>
  </si>
  <si>
    <t>Unaprjeđenje gospodarenja šumama privatnih šumoposjednika</t>
  </si>
  <si>
    <t>Izrada programa gospodarenja, evidentiranje podatka o izvršenim radovima gospodarenja šuma i vođenje evidencije prometa drvetom te planiranje i održavanje šumske infrastrukture i protupožarnih prometnica.</t>
  </si>
  <si>
    <t>A820065
Ostali prihodi za posebne namjene                                                    3237 - Intelektualne i ostale usluge                                        3239 - Ostale usluge                                               3523 - Subvencije poljoprivrednicima i obrtnicima                                                         3863 - Kapitalne pomoći poljoprivrednicima i obrtnicima</t>
  </si>
  <si>
    <t>1. Doneseni Programi gospodarenja,                                 2. Podaci o izvršenim radovima gospodarenja šuma i  prometa drvom                                               3. planiranje i održavanje  šumske infrastrukture i protupožarnih prometnica za šume privatnih šumoposjednika.</t>
  </si>
  <si>
    <t xml:space="preserve"> Hektari izrađenih programa gospodarenja</t>
  </si>
  <si>
    <t>60 000 ha</t>
  </si>
  <si>
    <t xml:space="preserve"> Kilometri izrađenih šumskih i protupožarnih prometnica</t>
  </si>
  <si>
    <t>30 km</t>
  </si>
  <si>
    <t>35 km</t>
  </si>
  <si>
    <t>40 km</t>
  </si>
  <si>
    <t>50 km</t>
  </si>
  <si>
    <t xml:space="preserve"> Hektari biološke obnove šuma i kubici doznake stabala</t>
  </si>
  <si>
    <t>400 ha i 400 000 m3</t>
  </si>
  <si>
    <t>550 ha i 450 000 m3</t>
  </si>
  <si>
    <t>CILJ 3.1. SAMODOSTATNOST U
 HRANI I NISKOUGLJIČNA 
ENERGETSKA TRANZICIJA </t>
  </si>
  <si>
    <t>Izrada proizvodno-potrošnih bilanci i ocjena samodostotnosti poljoprivredno prehrambenim proizvodima</t>
  </si>
  <si>
    <t>Utvrđivanje razine samodostatnosti po odabranim skupinama proizvoda kao jednog od osnovnih parametara za donošenje odluka u okviru poljoprivredne politike</t>
  </si>
  <si>
    <t>Objava analize o samodostatnosti za odabranih 10 skupina poljoprivredno-prehrambenih proizvoda</t>
  </si>
  <si>
    <t>Broj izračuna agregiranih proizvodno-potrošnih bilanci</t>
  </si>
  <si>
    <t>Sudjelovanje u radu međunarodnih organizacija u području poljoprivrede, šumarstva i ribarstva</t>
  </si>
  <si>
    <t>Promicanje interesa hrvatskog poljoprivredno-prehrambenog, ribarskog i šumarskog sektora u okviru međunarodnih organizacija</t>
  </si>
  <si>
    <t>Izvješće o aktivnostima u međunarodnim organizacijama</t>
  </si>
  <si>
    <t>Broj međunarodnih organizacija u kojima sudjeluju predstavnici RH</t>
  </si>
  <si>
    <t>Istraživanje kretanja dohodaka poljoprivrednika na odabranom uzorku prema EU metodologiji</t>
  </si>
  <si>
    <t>Prikupljanje podataka nužnih za ocjenu učinaka poljoprivredne politike</t>
  </si>
  <si>
    <t>A650133 
Uspostava sustava poljoprivrednih knjigovodstvenih podataka FADN</t>
  </si>
  <si>
    <t>Izvješće o rezultatima FADN istraživanja</t>
  </si>
  <si>
    <t>Set podataka za odabrani uzorak poljoprivrednih gospodarstava</t>
  </si>
  <si>
    <t>Međunarodna promocija hrvatske poljoprivrede</t>
  </si>
  <si>
    <t>Organizacija i/ili sudjelovanje u međunarodnim aktivnostima s ciljem promicanja hrvatskih proizvoda</t>
  </si>
  <si>
    <t>A568016 
Međunarodna promocija hrvatske poljoprivrede</t>
  </si>
  <si>
    <t>Izvješće o aktivnostima međunarodne promocije poljoprivrede</t>
  </si>
  <si>
    <t>Godišnji broj održanih sastanaka na visokoj razini</t>
  </si>
  <si>
    <t>OPERATIVNI PROGRAM ZA POMORSTVO I  RIBARSTVO</t>
  </si>
  <si>
    <t>POTICANJE OKOLIŠNO ODRŽIVOG, RESURSNO UČINKOVITOG, INOVATIVNOG, KONKURENTNOG I NA ZNANJU UTEMELJENOG RIBARSTVA I AKVAKULTURE</t>
  </si>
  <si>
    <t xml:space="preserve">
3005 RIBARSTVO</t>
  </si>
  <si>
    <t>Praćenje bioloških bogatstva mora</t>
  </si>
  <si>
    <t>RH dužna je sukladno Uredbama EU prikupljati i dostavljati podatke u okviru Nacionalnog programa prikupljanja podataka, a što se odnosi na ekonomske, socijalne i biološke podatke u svim segmentima ribarstva i akvakulture</t>
  </si>
  <si>
    <t>A568004
Praćenje bioloških bogatstava mora</t>
  </si>
  <si>
    <t>SDG14</t>
  </si>
  <si>
    <t>Prikupljanje i obrada socioekonomskih i bioloških podataka
Donošenje mjera sukladno prikupljenim podacima</t>
  </si>
  <si>
    <t>ruj.21
pro.21</t>
  </si>
  <si>
    <t>pro.23</t>
  </si>
  <si>
    <t>Broj prikupljenih upitnika</t>
  </si>
  <si>
    <t>Broj obrađenih podataka</t>
  </si>
  <si>
    <t>Broj donesenih mjera</t>
  </si>
  <si>
    <t>GODIŠNJI PLAN RADA MINISTARSTVA POLJOPRIVREDE ZA 2020. GODINU</t>
  </si>
  <si>
    <t>IZRADA PRAVILNIKA ZA PROVEDBU DRŽAVNIH POTPORA</t>
  </si>
  <si>
    <t>Državne potpore u ribarstvu</t>
  </si>
  <si>
    <t>Za omogućavanje održivog razvoja, sektoru ribarstva namijenjeni su modeli potpora koji se odnose na potpore male vriejdnosti, potpore u okviru skupnog izuzeća i notificirane potpore. Ove potpre su nadogradnja potporama kroz fondove EU.</t>
  </si>
  <si>
    <t>A650134
Državne potpore u ribarstvu</t>
  </si>
  <si>
    <t>Provedena analiza utjecaja dodjeljenih državnih potpora na sektor ribarstva i akvakulture
Provedena analiza potrebnih modela državnih potpora</t>
  </si>
  <si>
    <t>kol.21
pro.21</t>
  </si>
  <si>
    <t xml:space="preserve">Broj mjera </t>
  </si>
  <si>
    <t>Broj pristiglih i obrađenih zahtjeva za potporu</t>
  </si>
  <si>
    <t>PROGRAM VLADE RH</t>
  </si>
  <si>
    <t>RAZVOJ RIBARSTVA</t>
  </si>
  <si>
    <t>Operativni program ribarstva</t>
  </si>
  <si>
    <t xml:space="preserve">RH kroz OPPiR 2014.-2020. godina dobila je na raspolaganje ukupno oko 352 mil EUR-a. OPPiR-om predviđeno je 36 mjera te su pokriveni svi segmenti ribarstva od uzgoja i ulova do stavljanja na tržište i prerade proizvoda ribarstva. </t>
  </si>
  <si>
    <t>A828057
Operativni program ribarstva</t>
  </si>
  <si>
    <t>Provedba infrastrukturnih ulaganja u sektoru ribarstva i akvakutlure
Zaštita morskih i slatkovodnih resursa
Uspostava financijskih instrumenata</t>
  </si>
  <si>
    <t>kol.22
pro.22
pro.22</t>
  </si>
  <si>
    <t>Broj izgrađenih i opremljenih ribarskih luka</t>
  </si>
  <si>
    <t>Broj spremnih infrastrukturnih projekata</t>
  </si>
  <si>
    <t>Povećanje proizvodnje u akvakulturi (%)</t>
  </si>
  <si>
    <t>VIŠEGODIŠNJI NACIONALNI PROGRAM RAZVOJA AKVAKULTURE</t>
  </si>
  <si>
    <t>POTICANJE OKOLIŠNO ODRŽIVE, RESURSNO UČINKOVITE, INOVATIVNE, KONKURENTNE I NA ZNANJU UTEMELJENE AKVAKULTURE</t>
  </si>
  <si>
    <t>Održavanje eko sustava ribnjaka</t>
  </si>
  <si>
    <t>Šaranski ribnjaci su od važnosti za ekoodržanje biljnih i životinjskih staništa na kojima obitava i vrlo velik broj životinjskih i biljnih vrsta koje čine štete na ribi. Kako bi se štete umanjile a očuvala ova važna staništa dodjeljuje se potpora.</t>
  </si>
  <si>
    <t>A650095
Održavanje eko sustava ribnjaka</t>
  </si>
  <si>
    <t>np</t>
  </si>
  <si>
    <t>Očuvanje površina ribnjaka na stabilnoj razini
Očuvanje i stabilizacija proizvodnje na ribnjacima</t>
  </si>
  <si>
    <t xml:space="preserve">
pro.22
pro.22</t>
  </si>
  <si>
    <t>Proizvodna površina ribnjaka</t>
  </si>
  <si>
    <t>Proizvodnja slatkovodnih vrsta riba(t)</t>
  </si>
  <si>
    <t>IZRADA INFORMACIJSKOG SUSTAVA KOJI ĆE PRATITI PROVEDBU ZAKONA O SLATKOVODNOM RIBARSTVU</t>
  </si>
  <si>
    <t xml:space="preserve"> 
3005 RIBARSTVO</t>
  </si>
  <si>
    <t xml:space="preserve">Praćenje stanja slatkovodnog ribarstva </t>
  </si>
  <si>
    <t xml:space="preserve">Program praćenja stanja slatkovodnog ribarstva uključuje istraživanje potrebna za ocjenu stanja slatkovodnih resursa te predstavljaju stručno-znanstvenu podlogu za gospodarenje ribljim fondom na ribolovnim područjima i ribolovnim zonama. </t>
  </si>
  <si>
    <t>A568059 
Praćenje stanja slatkovodnog ribarstva</t>
  </si>
  <si>
    <t>NA</t>
  </si>
  <si>
    <t>Proveden program i izrađena stručno znanstvena podloga za upravljanje ribljim fondom na slatkim vodama</t>
  </si>
  <si>
    <t xml:space="preserve">
pro.23</t>
  </si>
  <si>
    <t>Izrađen izvještaj o provedenom programu</t>
  </si>
  <si>
    <t>PROVEDBA CILJANIH ISTRAŽIVANJA RADI PRIKUPLJANJA BIOLOŠKIH PODATAKA O POJEDINIM TIPOVIMA RIBOLOVA I/ILI RESURSA</t>
  </si>
  <si>
    <t>Izrada programa razvoja stručnih podloga i studija</t>
  </si>
  <si>
    <t>Radi se o izradi znanstvenih studija u svim segmentima ribarstva pri čemu se rezultati istraživanja koriste za donošenje odgovarajućih mjera upravljanja.</t>
  </si>
  <si>
    <t>A650061 
Izrada programa razvoja stručnih podloga i studija</t>
  </si>
  <si>
    <t>Provedene i izađene studije</t>
  </si>
  <si>
    <t xml:space="preserve">Izrađen izvještaj o provedenom istraživanju </t>
  </si>
  <si>
    <t>UČINKOVIT SUSTAV PRIKUPLJANJA PODATAKA O STANJU RESURSA I RIBOLOVNIM AKTIVNOSTIMA U MORSKOM RIBARSTVU</t>
  </si>
  <si>
    <t xml:space="preserve">Informatička podrška ribarstvenoj politici RH </t>
  </si>
  <si>
    <t>IT podrška ribarstvenoj politici je osigurana kroz GISR i omogućava prikupljanje, obrada i pohranjivanje podataka u ribarstvu te distribuciju krajnjim korisnicima u predviđenim rokovima. GISR se kontinuirano održava, nadograđuje i usavršava te mjera uključuje i sredstva za licenciranje</t>
  </si>
  <si>
    <t>K650064 
Informatička podrška ribarstvenoj politici RH</t>
  </si>
  <si>
    <t>pro 2022.
pro 2023.</t>
  </si>
  <si>
    <t>prosinac - 2023</t>
  </si>
  <si>
    <t>Izrađene aplikacije za dostavu podataka u slatkovodnom ribarstvu</t>
  </si>
  <si>
    <t>Izrađene aplikacije za dostavu podataka za mali obalni ribolov</t>
  </si>
  <si>
    <t>Smanjenje dostave papirantih obrazaca u ribolovu (izvješća i očevidnici)</t>
  </si>
  <si>
    <t>UČINKOVIT NADZOR I KONTROLA RIBARSTVA</t>
  </si>
  <si>
    <t>Satelitski sustav nadzora plovila</t>
  </si>
  <si>
    <t>Praćenja aktivnosti ribarskih plovila uvelike olakšava kontrolu aktivnosti flote, generiranje statističkih podataka u svrhu razvoja održivog ribarstva i služi kao dodatna mjera u sprječavanju nezakonitih radnji na moru</t>
  </si>
  <si>
    <t>K401095 
Satelitski sustav nadzora plovila</t>
  </si>
  <si>
    <t>Povećanje broja plovila pokrivenih satalitskim sustavom nadzora plovila</t>
  </si>
  <si>
    <t>Jačanje ribarske inspekcijske službe</t>
  </si>
  <si>
    <t xml:space="preserve">Financiranje aktivnosti koje nije moguće financirati kroz Operativni program mjeru VI.1 a neophodne su za funkcioniranje same inspekcije. </t>
  </si>
  <si>
    <t>K650108 
Jačanje ribarske inspekcijske službe</t>
  </si>
  <si>
    <t>Povećanje učinkovitosti inspekcije</t>
  </si>
  <si>
    <t>Povećan broj inspekcijskih nadzora</t>
  </si>
  <si>
    <t>CILJ 3.2. PROSTORNI RAZVOJ I TURIZAM U FUNKCIJI ODRŽIVOG RAZVOJA </t>
  </si>
  <si>
    <t>Viteško alkarsko društvo Sinj</t>
  </si>
  <si>
    <t>Osigurati uzgoj i korištenje konja hrvatskog uzgoja u očuvanju manifestacije Alka i drugih manifestacija koje imaju dodatni kulturni, turistički i umjetnički karakter.</t>
  </si>
  <si>
    <t>T568210 
Viteško alkarsko društvo</t>
  </si>
  <si>
    <t>SDG 2</t>
  </si>
  <si>
    <t xml:space="preserve">Osigurati dovoljan broj obučenih konja hrvatskog uzgoja u svrhu očuvanja manifestacije Sinjske alke </t>
  </si>
  <si>
    <t>Financiranje ostvareno na temelju prihvatljivih troškova korisnika</t>
  </si>
  <si>
    <t>Osiguran dovoljan broj konja za održavanje Sinjske alke</t>
  </si>
  <si>
    <t>Konji uzgojeni u Viteškom alkarskom društvu obučeni za sudjelovanje na natjecanju</t>
  </si>
  <si>
    <t xml:space="preserve">PROGRAM VLADE REPUBLIKE HRVATSKE 2020.-2024. </t>
  </si>
  <si>
    <t>3001 UPRAVLJANJE POLJOPRIVREDOM, RIBARSTVOM I RURALNIM RAZVOJEM</t>
  </si>
  <si>
    <t xml:space="preserve">Referentni laboratorij za mlijeko (zavod) </t>
  </si>
  <si>
    <t>Kontinuirani nadzor nad radom Središnjeg laboratorija za kontrolu mlijeka</t>
  </si>
  <si>
    <t xml:space="preserve">A568112 
Referentni laboratorij za mlijeko (zavod) </t>
  </si>
  <si>
    <t xml:space="preserve"> Utvrđivanje zdravstvene ispravnosti proizvedenog mlijeka, a također služe i kao podloga za utvrđivanja otkupne cijene mlijeka</t>
  </si>
  <si>
    <t>Provedene aktivnosti definirane godišnjim programom</t>
  </si>
  <si>
    <t>CILJ 3.1. SAMODOSTATNOST U HRANI I NISKOUGLJIČNA ENERGETSKA TRANZICIJA</t>
  </si>
  <si>
    <t>Sufinanciranje rada uzgojnih udruženja</t>
  </si>
  <si>
    <t>Osigurati uzgojnim udruženjima učinkovitije ostvarivanje uzgojnih ciljeva definiranih uzgojnim programima u RH</t>
  </si>
  <si>
    <t>A650126 
SUFINANCIRANJE RADA UZGOJNIH UDRUŽENJA</t>
  </si>
  <si>
    <t xml:space="preserve">Povećanje broja zaposlenih i povećanje broja domaćih životinja obuhvaćenih uzgojnim programima </t>
  </si>
  <si>
    <t>Program unapređenja uzgoja hrvatskih  izvornih pasmina peradi</t>
  </si>
  <si>
    <t>Potaknuti interes uzgajivača za uzgojem hrvatskih izvornih pasmina peradi,  očuvanje biološke raznolikosti  i nacionalnog genetskog naslijeđa.</t>
  </si>
  <si>
    <t xml:space="preserve">A820069 
Program unapređenja uzgoja hrvatskih  izvornih pasmina peradi
</t>
  </si>
  <si>
    <t>Povećan broj zainteresiranih uzgajivača, smanjenje pada broja kljunova Zagorskog purana i kokoši hrvatice</t>
  </si>
  <si>
    <t>Zaustavljanju pada broja kljunova Zagorskog purana</t>
  </si>
  <si>
    <t>Zaustavljanje pada broja kljunova kokoši hrvatice</t>
  </si>
  <si>
    <t>Vođenje katastra pčelinjih paša,  evidencije pčelinjaka i praćenje proizvodnje i trženja meda</t>
  </si>
  <si>
    <t xml:space="preserve"> Osigurati provedbu mjera praćenja i suzbijanja zaraznih i nametničkih bolesti u Republici Hrvatskoj te za provedbu mjera potpore u pčelarstvu </t>
  </si>
  <si>
    <t xml:space="preserve">T401091 
VVođenje katastra pčelinjih paša,  evidencije pčelinjaka i praćenje proizvodnje i trženja meda
</t>
  </si>
  <si>
    <t>Provedene inicijalne i naknadne kontrole na svim razinama u provedbi mjera, smanjenje širenja zaraznih i nametničkih bolesti, smanjena mogućnost pogrešnih unosa podataka o pčelarima i pčelinjim zajednicama</t>
  </si>
  <si>
    <t>Vjerodostojna i ažurirana evidencija pčelara i pčelinjaka</t>
  </si>
  <si>
    <t>Nacionalni program potpore ovčarstvu i</t>
  </si>
  <si>
    <t>Unaprjeđenje uzgoja uzgojno valjanih ženskih rasplodnih grla  u ovčarstvu i kozarstvu</t>
  </si>
  <si>
    <t xml:space="preserve">T819073 
Nacionalni program potpore ovčarstvu i kozarstvu 
</t>
  </si>
  <si>
    <t>Povećanje broja uzgojno valjanih ovaca i koza, poboljšanje poljoprivrednika u vrijednosnom lancu, te poticanje gospodarske konkurentnosti</t>
  </si>
  <si>
    <t>Povećanje broja grla u uzgojno selekcijskom radu</t>
  </si>
  <si>
    <t>Programi pomoći sektoru govedarstva i svinjogojstva</t>
  </si>
  <si>
    <t>Zaustavljanje negativnih trendova u proizvodnji mlijeka, goveđeg i svinjskog mesa</t>
  </si>
  <si>
    <t>T820072 
Programi pomoći sektoru govedarstva i svinjogojstva</t>
  </si>
  <si>
    <t>Povećanje ukupne nacionalne govedarske i svinjogojske proizvodnje u svrhu povećanja samodostatnosti u proizvodnji mlijeka i mesa</t>
  </si>
  <si>
    <t xml:space="preserve">pro. 2001.                                   
pro. 2022.                                                                                   pro. 2023.
pro. 2024.
</t>
  </si>
  <si>
    <t>Povećanje ukupnog broja krava u proizvodnji mlijeka</t>
  </si>
  <si>
    <t>Zaustavljanju pada krava u proizvodnji mlijeka</t>
  </si>
  <si>
    <t>Povećanje ukupnog broja krava u sustavu krava-tele</t>
  </si>
  <si>
    <t>Povećanje broja rasplodnih krmača</t>
  </si>
  <si>
    <t>CILJ 2.4. RAZVOJ SPORTA, KULTURE I MEDIJA </t>
  </si>
  <si>
    <t>NACIONALNI PROGRAM POTICANJA PROVEDBE UZGOJNIH PROGRAMA ZA TOPLOKRVNE PASMINE I UZGOJNE TIPOVE KONJA U RH ZA RAZDOBLJE OD 2021. - 2025.</t>
  </si>
  <si>
    <t>Nacionalni program poticanja provedbe uzgojnih programa za toplokrvne pasmine i uzgojne tipove konja u RH za razdoblje 2021. - 2025.</t>
  </si>
  <si>
    <t>Razvoj sektora sportskog konjogojstva za uzgoj kvalitetnih konja proizvedenih sukladno odobrenim uzgojnim programima u Republici Hrvatskoj</t>
  </si>
  <si>
    <t>T821066 
Nacionalni program poticanja provedbe uzgojnih programa za toplokrvne pasmine i uzgojne tipove konja u rh za razdoblje 2021. - 2025.</t>
  </si>
  <si>
    <t xml:space="preserve">Povećanje populacija toplokrvnih pasmina konja, korištenje u sportu i u konjičkim natjecanjima, testiranja i vjerodostojnia procjena genetske (uzgojne) vrijednosti </t>
  </si>
  <si>
    <t>Povećanje broja korisnika prema podmjerama Nacionalnog programa</t>
  </si>
  <si>
    <t>NACIONALNI PČELARSKI PROGRAM ZA RAZDOBLJE OD 2020 DO 2022. GODINE</t>
  </si>
  <si>
    <t>ZPP – mjere uređenja tržišta poljoprivrednih proizvoda – Nacionalni pčelarski program za razdoblje od 2020 do 2022. godine</t>
  </si>
  <si>
    <t>Osigurati dovoljan broj pčelinjih zajednica za uspješno oprašivanje poljoprivrednih usjeva i samoniklog bilja,  smanjenje gubitaka pčelinjih zajednica zbog pojave i širenja pčelinjih bolesti, očuvati kvalitetu pčelinjih proizvoda, potaknuti uzgoj lokalno adaptiranih pčelinjih zajednica te omogućiti daljnji razvoj i unaprjeđivanje znanja i vještina pčelara s ciljem poboljšanja ekonomske uspješnosti proizvodnje i trženja pčelinjih proizvoda</t>
  </si>
  <si>
    <t>A821058 
ZPP –  mjere uređenja tržišta poljoprivrednih proizvoda – Nacionalni pčelarski program za razdoblje od 2020 do 2022. godine</t>
  </si>
  <si>
    <t xml:space="preserve">Povećanje broja pčelinjih zajednica,  smanjenje gubitaka pčelinjih zajednica od pčelinjih bolesti, očuvanje kvalitete proizvoda i konkurentnost u pčelarskom sektoru </t>
  </si>
  <si>
    <t xml:space="preserve">Iskorištenje predviđenih sredstava omotnicom iz Programa </t>
  </si>
  <si>
    <t>NACIONALNI PROGRAM OČUVANJA IZVORNIH I UGROŽENIH PASMINA DOMAĆIH ŽIVOTINJA U RH</t>
  </si>
  <si>
    <t>Nacionalni program očuvanja izvornih i zaštićenih pasmina domaćih životinja Republike Hrvatske</t>
  </si>
  <si>
    <t xml:space="preserve">Očuvanje životinjskih genetskih resursa i unaprjeđenje provedbe uzgojnih programa izvornih i ugroženih hrvatskih pasmina i njihovo povezivanje u mrežu Banke gena domaćih životinja Republike Hrvatske koju vodi Ministarstvo </t>
  </si>
  <si>
    <t>T865021 
Nacionalni program očuvanja izvornih i zaštićenih pasmina domaćih životinja Republike Hrvatske</t>
  </si>
  <si>
    <t xml:space="preserve">Povećanje broja pohranjenih uzoraka u Banku gena,  potvrđivanje vjerodostojnosti porijekla, opremanje laboratorija banke gena, uspostavljanje nacionalne mreže banki gena </t>
  </si>
  <si>
    <t>Povećanje broja pohranjenih uzoraka tkiva izvornih i ugroženih pasmina u Banci gena domaćih životinja</t>
  </si>
  <si>
    <t xml:space="preserve">Povećanje broja testiranja roditeljstva za uzorke pohranjene u Banci gena domaćih životinja </t>
  </si>
  <si>
    <t>Predstaviti rezultate uzgojno selekcijskog rada, predstavljanje izvornih pasmina, promocija kvalitete uzgoja, te poticanje gospodarske konkurentnosti</t>
  </si>
  <si>
    <t>T650119 
Državna stočarska izložba - Gudovac</t>
  </si>
  <si>
    <t>Predstavljanje rezultata uzgojno selekcijskog rada, predstavljanje izvornih pasmina, promocija kvalitete uzgoja, te poticanje gospodarske konkurentnosti.</t>
  </si>
  <si>
    <t>Broj vrsta i pasmina za koje se provodi uzgojni program i koje se izlažu na manifestaciji</t>
  </si>
  <si>
    <t>CILJ 3.1. SAMODOSTATNOST U 
HRANI I NISKOUGLJIČNA 
ENERGETSKA TRANZICIJA </t>
  </si>
  <si>
    <t>Razvoj stočarske proizvodnje i upravljanje registrima</t>
  </si>
  <si>
    <t>Ažuran i sveobuhvatan registar domaćih životinja u Republici Hrvatskoj.</t>
  </si>
  <si>
    <t>A865010
Razvoj stočarske proizvodnje i upravljanje registrima
T568081
Usluga evidentiranja premještanja životinja u računalnoj aplikaciji "VETIS"</t>
  </si>
  <si>
    <t>Sveobuhvatna provedba sustava označavanja i registracije domaćih živoitnja i praćenja njihova premještanja s kranjim rezultatom ažurne baze podataka o svim lokacijama na kojima se drže domaće životinje i podataka o svim domaćim životinjama, njihovim premještanjima, izlučenjima i klanjima s praćenjem sljedivosti životinja od rođenja do trupva na liniji klanja te ocjene zaklanih trupova za daljnju prodaju i/ili preradu.</t>
  </si>
  <si>
    <t>Broj označenih i registriranih goveda, kopitara, ovaca i koza</t>
  </si>
  <si>
    <t>Broj izdanih dokumentara za praćenje premještanja životinja</t>
  </si>
  <si>
    <t>Broj ocijenjenih trupova na liniji klanja</t>
  </si>
  <si>
    <t>Smanjenje broja nedovršenih premještanja goveda</t>
  </si>
  <si>
    <t>Povećanje broja registriranih premještanja ovaca i koza</t>
  </si>
  <si>
    <t>Povećanje broja registriranih premještanja svinja</t>
  </si>
  <si>
    <t>Unaprjeđenje sustava doniranja hrane u RH</t>
  </si>
  <si>
    <t>Opremanje posrednika u lancu doniranja hrane kako bi lakše prihvatili viškove hrane od strane donatora</t>
  </si>
  <si>
    <t>A819069 
Sprječavanje i smanjenje nastanka otpada od hrane i doniranje hrane</t>
  </si>
  <si>
    <t>SDG 12.3.</t>
  </si>
  <si>
    <t xml:space="preserve">1.Pripremljen projekt infrastrukturnog opremanja posrednika u lancu doniranja hrane i banke hrane </t>
  </si>
  <si>
    <t>pro.21.</t>
  </si>
  <si>
    <t>lip.22.</t>
  </si>
  <si>
    <t xml:space="preserve">Osnivanje banke hrane </t>
  </si>
  <si>
    <t xml:space="preserve">2. Isplaćena sredstva za pokretanje banke hrane u RH </t>
  </si>
  <si>
    <t>Poticanje smanjenja nastajanja otpada od hrane</t>
  </si>
  <si>
    <t>Stvaranje poticajnog okruženja kroz edukaciju subjekata u poslovanju s hranom o mogućnostima sprječavanja nastajanja otpada od hrane</t>
  </si>
  <si>
    <t>1. Izrada sektorskih vodiča</t>
  </si>
  <si>
    <t>Izrađeni sektorski vodiči</t>
  </si>
  <si>
    <t>2. Pokretanje digitalne Platforme za dijeljenje vlastitih iskustava–dobre poslovne prakse u sprječavanju i smanjenju nastajanja otpada od hrane</t>
  </si>
  <si>
    <t>ruj.21.</t>
  </si>
  <si>
    <t xml:space="preserve">Pokrenuta digitalna platforma </t>
  </si>
  <si>
    <t>Promicanje društvene odgovornosti prehrambenog sektora</t>
  </si>
  <si>
    <t>Stavaranje poticajnog okruženja za sprječavanje otpada od hrane kroz promicanje društvene odgovornosti tvrtki</t>
  </si>
  <si>
    <t>1. Sklapanje dobrovoljnih sporazuma sa subjektima u poslovanju s hranom o obvezi smanjenja nastajanja otpada od hrane</t>
  </si>
  <si>
    <t>pro.23.</t>
  </si>
  <si>
    <t>Broj sklopljenjih sporazuma</t>
  </si>
  <si>
    <t>2. Dodjela posebnih priznanja za najistaknutije primjere dobre prakse u sprječavanju nastajanja otpada od hrane</t>
  </si>
  <si>
    <t xml:space="preserve">Dodjeljena priznanja </t>
  </si>
  <si>
    <t>Podizanje svijesti i informiranosti potrošača o sprječavanju i smanjenju nastajanja otpada od hrane</t>
  </si>
  <si>
    <t>Educiranje i informiranje potrošača u cilju promjene navika u pogledu bacanja hrane</t>
  </si>
  <si>
    <t>1. Provođenje kampanje za potrošače vezano uz podizanje svijesti o sprječavanju i smanjenju nastajanja otpada od hrane</t>
  </si>
  <si>
    <t>pro.22.</t>
  </si>
  <si>
    <t>Izrada video spota</t>
  </si>
  <si>
    <t>Broj objava video spota</t>
  </si>
  <si>
    <t>Izrada radio spota</t>
  </si>
  <si>
    <t>Broj objava radio spota</t>
  </si>
  <si>
    <t>Organizacija manifestacije</t>
  </si>
  <si>
    <t>2. Provođenje edukativne kampanje djece predškolske i školske dobi o problematici sprječavanja nastajanja otpada od hrane</t>
  </si>
  <si>
    <t>Broj podijeljenih edukativnih materijala za 1. razred osnovne škole</t>
  </si>
  <si>
    <t>Broj podijeljenih edukativnih materijala za predškolsku dob</t>
  </si>
  <si>
    <t>Broj podijeljenih edukativnih materijala za više razrede osnovne škole</t>
  </si>
  <si>
    <t xml:space="preserve"> Tematika otpada od hrane uvrštena u programe predškolskog i osnovnoškolskog odgoja</t>
  </si>
  <si>
    <t xml:space="preserve">Financijska potpora inovativnim i istraživačkim projektima koji doprinose sprječavanju nastajanja otpada od hrane
</t>
  </si>
  <si>
    <t>Ulaganje u istraživački rad i inovativna rješenja koja doprinose sprječavanju i smanjenju nastajanja otpada od hrane</t>
  </si>
  <si>
    <t>1. Izrada programa potpore inovativnim projektima koji doprinose sprječavanju nastajanja  otpada od hrane</t>
  </si>
  <si>
    <t>Broj sufinanciranih projekata</t>
  </si>
  <si>
    <t>2. Isplaćena potpora</t>
  </si>
  <si>
    <t>Jačanje svijesti o  sustavima kvalitete poljoprivrednih i prehrambenih proizvoda ( ZOI, ZOZP, ZTS)  i  Dokazana kvaliteta</t>
  </si>
  <si>
    <t>Aktivnosti su usmjerene na promociju zaštićenih proizvoda i značenja znakova kao ključnih faktora za veću potražnju zaštićenih proizvoda, a time i veću zainteresiranost proizvođača za proizvodnju i ulazak u sustav.</t>
  </si>
  <si>
    <t>A828063 
Promidžbene aktivnosti za poljoprivredne i prehrambene proizvode posebnih oznaka kvalitete</t>
  </si>
  <si>
    <t>Povećanje broja proizvoda čiji naziv je zaštićen kao ZOI, ZOZP ili ZTS
Podneseni Sektorski zahtjevi za priznavanje oznake „Dokazana kvaliteta“ 
Povećanje broja proizvođača uključen u sustav kvalitete ZOI, ZOZP ili ZTS i Dokazana kvaliteta</t>
  </si>
  <si>
    <t xml:space="preserve">
pro.24.</t>
  </si>
  <si>
    <t>Broj organiziranih skupova, sajmova i prigodnih događaja na godišnjoj razini</t>
  </si>
  <si>
    <t>Broj izrađenih promidžbenih
 materijala</t>
  </si>
  <si>
    <t>Broj održanih edukacija proizvođačima</t>
  </si>
  <si>
    <t xml:space="preserve"> Školski medni dan s hrvatskih pčelinjaka</t>
  </si>
  <si>
    <t>Podizanje razine znanja o važnosti meda kako sastavnog dijela pravilne i nutritivno povoljnije prehrane, educiranje učenika o važnosti pčelarstva za sveukupnu poljoprivrednu proizvodnju i biološku raznolikost i promociju meda lokalnih proizvođača.</t>
  </si>
  <si>
    <t>T820073 
Nacionalni program Školski medni dan</t>
  </si>
  <si>
    <t>Edukacija djece i roditelja o važnosti konzumacije domaćeg meda, promocija hrvatskog pčelaratsva, promocija nacionalne staklenke za med</t>
  </si>
  <si>
    <t>Broj učenika prvih razreda osnovnih škola kojima je dodijeljen med pakiran u Nacionalnu staklenku</t>
  </si>
  <si>
    <t>40 000</t>
  </si>
  <si>
    <t>U TIJEKU</t>
  </si>
  <si>
    <t>POVRŠINE MANJE OD OČEKIVANJA, PLAĆANJ ZA POTRPORE DOLAZE NA NAPLATU KRAJEM GODINE</t>
  </si>
  <si>
    <t xml:space="preserve">nema statistčkog podatka za polugodišnje razdoblje  </t>
  </si>
  <si>
    <t>PROVEDBA U TIJEKU</t>
  </si>
  <si>
    <t>OBJAVLJEN NATJEČAJ ZA SUFINANCIRANJE, OBRADA  ZAHTJEVA U TIJEKU</t>
  </si>
  <si>
    <t>PROVEDENO</t>
  </si>
  <si>
    <t>NIJE POKRENUTO</t>
  </si>
  <si>
    <t>DA, 01.06.2021.</t>
  </si>
  <si>
    <t>PROVEDENO, U TIJEKU</t>
  </si>
  <si>
    <t>DA/NE</t>
  </si>
  <si>
    <t>U TIJEKU/ZAVRŠEN</t>
  </si>
  <si>
    <t xml:space="preserve"> U TIJEKU </t>
  </si>
  <si>
    <t>JEDINICE LOKALNE SAMOUPRAVE KONTINUIRANIO RASPISUJU NATJEČAJE ZA PRODAJU I ZAKUP DPZ ČIME SE STVARAJU UVIJETI ZA POVEĆANJE OBRADIVIH POVRŠINA A KORISNICI KOJI SKLOPE UGOVOR DUŽNI SU PRATITI STANJE DPZ ANALIZAMA ZEMLJIŠTA U 1 I 4OJ GODINI. INFORMACIJSKI SUSTAV ZA IZVJEŠTAVANJE JE U RAZVOJU TE SE PLANIRA IZVJEŠTAVANJE PO POVRŠINAMA DATIM U ZAKUP PUTEM VAŽEĆIH  UGOVORA.</t>
  </si>
  <si>
    <t>N/P</t>
  </si>
  <si>
    <t>AKTIVNOST SE PROVODI KONTINUIRANO KROZ CIJELU GODINU</t>
  </si>
  <si>
    <t xml:space="preserve">AKTIVNOSTI SE PROVODE U SKADU SA PLANIRANIM I U DOGOVORU SA ČELNIKOM UPRAVLJAČKOG TIJELA. FINANCIRANE AKTIVNOSTI SU OBUHVAĆALE OGLAŠAVANJE NA NACIONALNIM I LOKALNIM TV I RADIJSKIM POSTAJAMA. </t>
  </si>
  <si>
    <t>OVA MJERA USMJERENA JE NA INFORMIRANJE KORISNIKA VEZANO ZA PROGRAME ODRŽIVOG RAZVOJA RURALNIH PODRUČJA I SEKTORA RIBARSTVA, ODNOSNO PRIPREMU PROJEKATA ZA POLJOPRIVREDNA GOSPODARSTVA, OSOBITO MALA I SREDNJA I SUBJEKTE U RIBARSTVU KOJIMA TREBA OMOGUĆITI BOLJE I VEĆE ISKORIŠTENJE SREDSTAVA IZ NACIONALNIH I EU PROGRAMA KAO I NA PROJEKTE LOKALNE I REGIONALNE (PODRUČNE) SAMOUPRAVE. INFORMIRANJE KORISNIKA PROVODI SE U OKVIRU SVAKODNEVNOG SAVJETOVANJA INDIVIDUALNIM PRISTUPOM ILI MASOVNIM METODAMA.</t>
  </si>
  <si>
    <t>NAGLASAK SE STAVLJA NA EKONOMSKI ODRŽIVE PROJEKTE U KOJIMA SE, UZ TEHNOLOŠKE POKAZATELJE, PROVJERAVA SPOSOBNOST KORISNIKA ZA KORIŠTENJE PROGRAMA ODNOSNO IZRAĐUJE SE EKONOMSKA ANALIZA PROIZVODNJE I POSLOVANJA GOSPODARSTVA.</t>
  </si>
  <si>
    <t>NAKON PROVJERE SPOSOBNOSTI POTENCIJALNIM KORISNICIMA PRUŽA POMOĆ OKO IZRADE I PRIJAVE PROJEKATA NA NATJEČAJ, TE STRUČNO I SUSTAVNO PRATI REALIZACIJU PROJEKATA</t>
  </si>
  <si>
    <t>STRUKTURNI, PROIZVODNI, EKONOMSKI I FINANCIJSKI PODACI KOJI SE PRIKUPLJAJU GODIŠNJIM FADN(FARM ACCUNTANCY DATA NETWORK) ISTRAŽIVANJEM SUSTAVNO SE KONTROLIRAJU I OBRAĐUJU U BAZI PODATAKA SUKLADNO PROPISANOJ METODOLOGIJI, U SVRHU IZRAČUNA AGREGIRANIH REZULTATA I INDIVIDUALNIH PODATAKA FADN ISTRAŽIVANJA.</t>
  </si>
  <si>
    <t xml:space="preserve">NACIONALNO IZVJEŠĆE (TZV. STANDARDNI REZULTATI) GODIŠNJEG FADN ISTRAŽIVANJA ČINI SKUP AGREGIRANIH (SKUPNIH) PODATAKA I REZULTATA KOJI SE IZRAČUNAVAJU ZA POTREBE NACIONALNE POLJOPRIVREDNE POLITIKE I DOSTAVLJAJU NADLEŽNIM DRŽAVNIM TIJELIMA. STUPANJEM U PUNOPRAVNO ČLANSTVO EU, FADN AGENCIJA U OBVEZI JE EUROPSKOJ KOMISIJI DOSTAVLJATI OBRAĐENE PODATKE FADN ISTRAŽIVANJA U PROPISANOJ FORMI IZVJEŠĆA (TZV. FARM RETURN) ZA SVA POLJOPRIVREDNA GOSPODARSTVA OBUHVAĆENA U UZORKU GODIŠNJEG FADN ISTRAŽIVANJA. </t>
  </si>
  <si>
    <t>SVE NAVEDENE AKTIVNOSTI PROVODE SE KONTINUIRANO TIJEKOM GODINE, U SVRHU PRAVOVREMENOG INFORMIRANJA I EDUCIRANJA POLJOPRIVREDNIKA I SUBJEKATA U RIBARSTVU, KAO I POVEĆANJA KONKURENTNOSTI POLJOPRIVREDNIH GOSPODARSTAVA I SUBJEKATA U RIBARSTVU, RADI UČINKOVITIJEG KORIŠTENJA POTPORA I EU FONDOVA. OD 1.1.2021.-30.6.2021. EDUCIRANO JE OKO 11 000 POLJOPRIVREDNIKA TE 1278 OPG-A  NA KOJIMA SE ODVIJALA INDIVIDUALNA AKTIVNOST (SAVJETNIČKI PAKETI)</t>
  </si>
  <si>
    <t xml:space="preserve">KONTINUIRANO SE PROVODE IZVJEŠTAJNO PROGNOZNI POSLOVI NA TEMELJU PRIKUPLJENIH PODATAKA NA TERENU, A ZA PROVOĐENJE ISTOG KORISTI AGROKLIMATSKE STANICE, FEROMONE, LJEPLJIVE PLOČE, HRANIDBENE KLOPKE I SL. </t>
  </si>
  <si>
    <t>OVISNO O RASPOLOŽIVIM FINANCIJSKIM SREDSTVIMA ZA PREDMETNU AKTIVNOST.</t>
  </si>
  <si>
    <t xml:space="preserve">SREDSTVA ZA 2021. GODINU SU OSIGURANA, INVENTURA OBAVLJENA. U OVOM TRENUTKU OBZIROM NA EPIDEMIOLOŠKU SITUACIJU NIJE POTREBNO DOPUNJAVATI ZALIHE. </t>
  </si>
  <si>
    <t xml:space="preserve">DRŽAVNI PROGRAM MONITORINGA REZIDUA DONESEN, TE TEMELJEM NJEGA SKLOPLJEN UGOVOR SA HVI ZA LABORATORIJSKE PRETRAGE U 2021. </t>
  </si>
  <si>
    <t xml:space="preserve">PLAN PRAĆENJA KAKVOĆE MORA I ŠKOLJKAŠA DONESEN, TE TEMELJEM NJEGA SKLOPLJEN UGOVOR SA HVI ZA LABORATORIJSKE PRETRAGE U 2021. </t>
  </si>
  <si>
    <t xml:space="preserve">PLAN MONITORINGA HRANE ZA ŽIVOTINJE DONESEN, TE TEMELJEM NJEGA SKLOPLJEN UGOVOR SA HVI ZA LABORATORIJSKE PRETRAGE U 2021. </t>
  </si>
  <si>
    <t>UGOVOR O KONCESIJI S AGROPROTEINKA D.D.  VAŽEĆI JE DO 2027. GODINE</t>
  </si>
  <si>
    <t xml:space="preserve">PLAN UZORKOVANJA HRANE ŽIVOTINJSKOG PODRIJETLA DONESEN, TE TEMELJEM NJEGA SKLOPLJEN UGOVOR SA HVI ZA LABORATORIJSKE PRETRAGE U 2021. </t>
  </si>
  <si>
    <t>ZA 2021. SKLOPLJENA JE JEDINSTVENA POLICA OSIGURANJA ZA SVE LOVOOVLAŠTENIKE ZA ŠTETE OD DIVLJAČI U PROMETU</t>
  </si>
  <si>
    <t>KAŠNJENJE</t>
  </si>
  <si>
    <t>DA, VELJAČA 2021.</t>
  </si>
  <si>
    <t>IZRAČUN PROIZVODNO-POTROŠNIH BILANCI ZA 2019. GODINU JE VERIFICIRAN (PROVEDEN), A U ČETVRTOM TROMJESEČJU 2021. GODINE UGOVORIT ĆE SE IZRAČUN PROIZVODNO-POTROŠNIH BILANCI ZA 2020.</t>
  </si>
  <si>
    <t>IZVJEŠĆE SLIJEDI NAKON PROVOĐENJA ANKETE NA SVIM GOSPODARSTVIMA U UZORKU, UNOSA PODATAKA U FADN APLIKACIJU TE VERIFIKACIJE PODATAKA NA EU SERVERU</t>
  </si>
  <si>
    <t>PROGRAM PRIKUPLJANJA PODATAKA U RIBARTVU I AKVAKUTURI PROVODI S ČITAVU GODINU, TE ZAVRŠAVAJU OVISNO O SEGMENTU A ŠTO JE PROPISANO NACIONALNIM I EU PROPISIMA</t>
  </si>
  <si>
    <t>U TIJEKU JE PROVEDBA MJERA OPERATIVNOGA PROGRAMA</t>
  </si>
  <si>
    <t>NAVEDENE AKTIVNOSTI PROVODE SU SUKLADNO PLANU PROVEDBE, TE SU IZRAĐENI POTREBNI INFORMATIČKI SUSTAVI KOJE SE IMPLEMENTIRAJU NA TERENU</t>
  </si>
  <si>
    <t>PROVOĐENJE AKTIVNOSTI KROZ OVU MJERU OBUHVAĆA SERVIS PLOVILA, OSIGURANJA, PRAĆENJE RADA PLOVILA TE OSTALE USLUGE KOJE SE PROVODE UGLAVNOM TIJEKOM ČITAVE GODINE</t>
  </si>
  <si>
    <t xml:space="preserve">POVEĆAN BROJ PROIZVOĐAČA, I PLAĆENA POTPORA ZA RAD CENTRA BIODINAMIČKE PROIZVODNJE
</t>
  </si>
  <si>
    <t>PLAĆANJE ČLANARINA U MEĐUNARODNIM ORGANIZACIJAMA U KOJIM A JE RH ČLANICA, A U NADLEŽNOSTI SU MINISTARSTVA POLJOPRIVREDE</t>
  </si>
  <si>
    <t>PLAĆENE ČLANARINE ZAKLJUČNO S 27.7.2021.</t>
  </si>
  <si>
    <t xml:space="preserve">HRVATSKI PREDSTAVNICI REDOVNO SUDJELUJU U RADU I SATSANCIMA MEĐUNARODNIH ORGANIZACIJA, IZRAĐUJU REZOLUCIJE KOJE S EODNOSE NA RAD POJEDINOG TIJELA I PRENOSE IH U HRVATSKI ZAKONODAVNI OKVIR I PRAKSU, TE DOBIVAJU NAJNBOVIJE INFORMAICJE O AKTUALNIM TEMAMA KOJE DOPRINOSE PROMOCIJI INTERESA HRVATSKOG POLJOPRIVREDNO-PREHRAMBENOG, RIBARSKOG I ŠUMARSKOG SEKTORA </t>
  </si>
  <si>
    <t>SUDJELOVANJE NA MINISTARSKOM SAMITU U BERLINU, MINISTARSKOM SAMITU FORESTEUROPE, FAO MINISTARSKOJ KONFERENCIJI, MINISTARSKOJ KONFERENCIJI U OKVIRU V4, MINISTARSKA KONFERENCIJA U OKVIRU KINA + 17, SASTANCI S PREDSTAVNICIMA VELEPOSLANSTAVA IZRAELA, KINE, AUSTRIJE, NJEMAČKE, BUGARSKE</t>
  </si>
  <si>
    <t>TRAJNA AKTIVNOST</t>
  </si>
  <si>
    <t>SUDJELOVANJE NA MINISTARSKIM KONFERENCIJAMA I SASTANCIMA NA KOJIMA SE RASPRAVLJA O MOGUĆNOSTIMA PROMOCIJE HRVATSKE POLJOPRIVREDE I POLJOPRIVREDNO-PREHRAMBENIH PROIZVODA</t>
  </si>
  <si>
    <t>PROVEDENA</t>
  </si>
  <si>
    <t>USVOJEN JE NACIONALNI PROGRAMA ZA BGI 2021.-2027.</t>
  </si>
  <si>
    <t>NIJE PROVEDENA</t>
  </si>
  <si>
    <t>U TIJEKU JE IZRADA NOVOG PROGRAMA SUFINANCIRANJA ANALIZE SJEMENA SOJE NA PRISUTNOST GMO ZA RAZDOBLJE 2022.-2024.</t>
  </si>
  <si>
    <t>581.218,73 (sredstva uplaćena HŠI-ju za provedbu nadzora),ostali provoditelji sredstva osiguravaju na svojm pozicijama (HAPIH i DIRH)</t>
  </si>
  <si>
    <t>U TIJEKU JE OBJEDINJAVANJE I IZRADA ZAVRŠNIH IZVJEŠĆA</t>
  </si>
  <si>
    <t>PROGRAM NADZORA JE PROVEDEN ZA 2021. GODINU TE JE U TIJEKU OBJEDINJAVANJE I IZRADA ZAVRŠNOG IZVJEŠĆA</t>
  </si>
  <si>
    <t>921,263,92 (bez PDV)</t>
  </si>
  <si>
    <t>ISKRČENO JE ZADNJIH 17,4585 HA  U ISTARSKOJ ŽUPANIJI NA POLJOPRIVREDNOM ZEMLJIŠTU U VLASNIŠTVU DRŽAVE KOJE JE BILO ZAPUŠTENO I ZARAŽENO ŠTENIM ORGANIZMOM - ZLATNA ŽUTICA VINOVE LOZE</t>
  </si>
  <si>
    <t>PROVEDEN POTPISANI UGOVORA IZMEĐU MINISTARSTVA POLJOPRIVREDE I HRVATSKIH ŠUMA D.O.O.</t>
  </si>
  <si>
    <t>PROGRAM JE ZAVRŠEN</t>
  </si>
  <si>
    <t>ZAVRŠEN</t>
  </si>
  <si>
    <t>PROVEDBA NACIONALNOG PROGRAMA MONITORINGA SE DONOSI SVAKE GODINE</t>
  </si>
  <si>
    <t>PROVEDEN JE NATJEČAJ, ODABRAN PONUDITELJ RADOVA TE JE POTPISAN UGOVOR. NADOGRADNJA FIS-A JE U TIJEKU.</t>
  </si>
  <si>
    <t xml:space="preserve"> U TIJEKU JE NADOGRADNJA FIS-a</t>
  </si>
  <si>
    <t>229.758
(PLAĆA NP)</t>
  </si>
  <si>
    <t>NADZOR JE PROVEDEN</t>
  </si>
  <si>
    <t>DA, LIP.2022</t>
  </si>
  <si>
    <t>AKTIVNOSTI SE PROVODE U SKLADU S PLANIRANIM. 
ZA PROIZVODNU 2021. GODINU ZA KOJU ĆE OSTVARENA VRIJEDNOST POKAZATELJA REZULTATA IZNOSITI 96,3%,  ISPLAĆEN JE AVANS ZA IZRAVNA PLAĆANJA U STUDENOM 2021. U IZNOSU OD 1.623.678.979,14 KUNA ZA 103.649 PG. OSTATAK DO 2.908.208.855 KUNA ISPLATIT ĆE SE NAJKASNIJE DO 30.6.2022. 
UKUPNO JE U 2021. GODINI ISPLAĆENO ZA PROIZVODNU 2020. I PROIZVODNU 2021. GODINU  3.053.190.072,96 KN</t>
  </si>
  <si>
    <t>AKTIVNOSTI SE PROVODE U SKLADU S PLANIRANIM. 
U 2021. GODINI ISPLAĆENO JE ZA PROIZVODNU 2020. GODINU 119.658.688,62 KN. ZA PROIZVODNU 2021. GODINU ISPLATE ĆE SE IZVRŠITI DO 30. LIPNJA 2022.</t>
  </si>
  <si>
    <t>SKLOPLJEN JE UGOVOR O NABAVI USLUGA, ROK IZVRŠENJA SVIBANJ 2022.</t>
  </si>
  <si>
    <t>DA, 14.5.2021.</t>
  </si>
  <si>
    <t>PROVEDEN JAVNI NATJEČAJ ZA DODJELU POTPORA MALE VRIJEDNOSTI ZA SANACIJU ŠTETA OD POTRESA PODUZETNICIMA KOJI OBAVLJAJU DJELATNOSTI PRERADE DRVA I PROIZVODNJE NAMJEŠTAJA NA PODRUČJU SISAČKO-MOSLAVAČKE, ZAGREBAČKE I KARLOVAČKE ŽUPANIJE; DEVET KORISNIKA BESPOVRATNIH SREDSTAVA POTPORA MALE VRIJEDNOSTI.</t>
  </si>
  <si>
    <t>DA, 29. 7 2021.</t>
  </si>
  <si>
    <t xml:space="preserve">NACRT PRIJEDLOGA NACIONALNOG PLANA RAZVOJA PRERADE DRVA I PROIZVODNJE NAMJEŠTAJA REPUBLIKE HRVATSKE ZA RAZDOBLJE OD 2022. DO 2030. GODINE I NACRT PRIJEDLOGA AKCIJSKOG PLANA PROVEDBE NACIONALNOG PLANA RAZVOJA
PRERADE DRVA I PROIZVODNJE NAMJEŠTAJA REPUBLIKE HRVATSKE
ZA RAZDOBLJE OD 2022. DO 2024. GODINE DOSTAVLJENI SU NA PRETHODNO MIŠLJENJE TIJELIMA DRŽAVNE UPRAVE.
</t>
  </si>
  <si>
    <t>Pripremni radovi: 783,26 ha Terenski radovi:12.489,76 ha; Završni radovi 38.010,16 ha</t>
  </si>
  <si>
    <t xml:space="preserve">KAŠNJENJE JE ISKLJUČIVO ZBOG NEDOSTATNIH SREDSTAVA IZ NAKNADE ZA KORIŠTENJE OKFŠ I VEZANO NA TO ZBOG NEPROVOĐENJA POSTUPKA JAVNIH NABAVA. OSIGURATI SREDSTVA, POGOTOVO ZA ODRŽAVANJE ŠUMSKIH PROMETNICA I UBRZATI POSTUPKE JAVNIH NABAVA. SVI NEZAVRŠENI RADOVI IZ 2021. SU PREBAČENI U OPERATIVNI GODIŠNJI PLAN ZA ŠUMA PRIVATNIH ŠUMOPOSJEDNIKA ZA 2022. </t>
  </si>
  <si>
    <t>27,57 km</t>
  </si>
  <si>
    <t>729,33 ha/153.623,68 m³</t>
  </si>
  <si>
    <t>DA, 31.12.2021.</t>
  </si>
  <si>
    <t>MJERE IZVRŠENE U SKLADU S DINAMIKOM PROVEDBE ODNOSNO U SKLADU S DINAMIKOM SMANJENJA POVRŠINA ZA KOJE NIJE IZRAĐEN ŠUMSKOGOSPODARSKI PLAN.</t>
  </si>
  <si>
    <t>5.860  ha</t>
  </si>
  <si>
    <t>OSTVARENJE KLJUČNIH TOČAKA I VRIJEDNOSTI REZULTATA BITI ĆE POZNATI NAKON ADMINISTRATIVNE KONTROLE GODIŠNJEG IZVJEŠĆA</t>
  </si>
  <si>
    <t xml:space="preserve">UGOVOR O SUFINANCIRANJU S VITEŠKIM ALKARSKIM DRUŠTVOM SINJ POTPISAN JE 7.6.2021. GODINE. ADMINISTRATIVNA KONTROLA UTROŠENIH SREDSTAVA ZA PERIOD SIJEČANJ - PROSINAC 2021. GODINE JE U TIJEKU, OBZIROM DA SE IZVJEŠTAJ I DOKAZI O UTROŠENIM SREDSTVIMA DOSTAVLJAJU DO 28. VELJAČE 2022. GODINE. </t>
  </si>
  <si>
    <t>DA, MJESEC PROSINAC 2021</t>
  </si>
  <si>
    <t>PROVEDENO ZA 2021</t>
  </si>
  <si>
    <t>ZAPRIMLJEN JE IZVJEŠTAJ RADA SREDIŠNJEG LABORATORIJA ZA ISPITIVANJE MLIJEKA PREMA UGOVORU POTPISANOM ZA 2021. GODINU, PROVEDENA JE ADMINISTRATIVNA KONTROLA. SREDSTAVA SU UTROŠENA U CIJELOSTI.</t>
  </si>
  <si>
    <t>POTPISANI SU UGOVORI O SUFINANCIRANJU S 17 UZGOJNIH UDRUŽENJA. SREDSTVA SU UTROŠENA U CIJELOSTI  U PROSINCU 2021. GODINE.</t>
  </si>
  <si>
    <t>PROGRAM DONESEN ODLUKOM VLADE NA SJEDNICI ODRŽANOJ 26.8.2021.
ISPLATA SREDSTAVA ZA 2021. GODINU IZVRŠENA 6.12.2021.</t>
  </si>
  <si>
    <t xml:space="preserve">Sredstava za 2021. godinu su iskorištena namjenski u cjelostI. Ažuriranje Evidencije pčelara i pčelinjaka je obavljeno u predviđenom roku. </t>
  </si>
  <si>
    <t>DA. MJESEC KOLOVOZ 2021</t>
  </si>
  <si>
    <t xml:space="preserve">ZA 2021. GODINU UGOVOR O DODIJELI FINANCIJSKIH SREDSTAVA HRVATSKOM PČELARSKOM SAVEZU SKLOPLJEN 25.8.2021. KATASTAR PČELINJE PAŠE VIŠE SE NE PRIMJENJUJE VEĆ SE VODI EVIDENCIJA PČELARA I PČELINJAKA.
</t>
  </si>
  <si>
    <t xml:space="preserve">PRVA GODINA PROVEDBE PROGRAMA USPJEŠNO JE ZAVRŠENA, A SREDSTVA PREDVIĐENA ZA 2021. UTROŠENA SU CIJELOSTI.
</t>
  </si>
  <si>
    <t xml:space="preserve">OD NAVEDENE MJERE SE ODUSTALO. STAVKA T820072 PROGRAMI POMOĆI SEKTORU GOVEDARSTVA I SVINJOGOJSTVA ISKORIŠTENA JE ZA DRUGE PROGRAME VEZANE ZA STOČARSKU PROIZVODNJU. SA NAVEDENE STAVKE ISPLAĆENA SU SREDSTVA ZA PROGRAM POTPORE PROIZVOĐAČIMA TOVNIH SVINJA ZBOG OTEŽANIH UVJETA POSLOVANJA UZROKOVANIH PANDEMIJOM COVID-19 U IZNOSU OD 2.999.999,94 KN, ZA PROGRAM POTPORE PRIMARNIM POLJOPRIVEDNIM PROIZVOĐAČIMA U STOČARSTVU ZBOG OTEŽANIH UVJETA POSLOVANJA UZROKOVANIH PANDEMIJOM COVID-19 (PODMJERU 1.1., PODMJERU 1.3. I PODMJERU 2.2.) U IZNOSU OD 99.513.950,43 KN) PREOSTALE MJERE IZ PROGRAMA ISPLAĆENE SU U SIJEČNJU 2022..
</t>
  </si>
  <si>
    <t>Broj prihvatljivih korisnika biti će poznat u prvoj polovici 2022. godine, nakon provedbe administrativne kontrole i kontrole na terenu</t>
  </si>
  <si>
    <t>APPRRR još nije obradila podnesene zahtjeve i nije poznat iznos utrošenih sredstava (potpora za 2021. financira se iz proračuna za 2022.)</t>
  </si>
  <si>
    <t>OSTVARENJE KLJUČNIH TOČAKA I VRIJEDNOSTI BITI ĆE POZNATI NAKON ADMINISTRATIVNE KONTROLE</t>
  </si>
  <si>
    <t xml:space="preserve">PROVEDBA MJERA UKLJUČUJE PERIOD DO 31. PROSINCA 2021. GODINE, UZ PODNOŠENJE ZAHJEVA ZA POTPORU DO 31. SIJEČNJA IDUĆE PROGRAMSKE GODINE. STATUS PROVEDBE MJERA ZA 2021. GODINU BITI ĆE POZNAT U PRVOJ POLOVICI 2022. GODINE. </t>
  </si>
  <si>
    <t>Povećan broj pčelara u odnosu na 2021. godinu za 2,78% (9.182 pčelara), a broj pčelinjih zajednica u padu za 0,07% (460.191 pčelinjih zajednica)</t>
  </si>
  <si>
    <t>DA, MJESEC LISTOPAD 2021.</t>
  </si>
  <si>
    <t>ISPLATA SREDSTAVA ZA PČELARSKU GODINU 2021. BILA JE DO 15. 10. 2021. GODINE I IZNOSILA 18.123.290,60 KUNA. ISPLATA SREDSTAVA ZA PČELARSKU GODINU 2022. PREDVIĐENA JE DO 15.10.2022. GODINE. DODIJELJENA SU SREDSTVA U IZNOSU OD 18.109.569,48 KN ZA 2022. GODINU I OSIGURANA U PRORAČUNU RH.</t>
  </si>
  <si>
    <t>PROVEDENO ZA 2021.</t>
  </si>
  <si>
    <t>POHRANJIVANJE UZORAKA U BANKU GENA PROVODILO SE KONTINUIRANO TIJEKOM GODINE. NABAVLJENA JE OPREMA POTREBNA ZA POHRANJIVANJE  BIOLOŠKIH UZORAKA ŠTO JE REZULTAT POVEĆANE AKTIVNOSTI UZORKOVANJA OD STRANE NEKOLIKO UZGOJNIH UDRUŽENJA U REPUBLICI HRVATSKOJ. TESTIRANJE RODITELJSTVA U 2021. GODINI NIJE BILO MOGUĆE ORGANIZIRATI.</t>
  </si>
  <si>
    <t>UGOVOR IZMEĐU BJELOVARSKOG SAJMA I MP POTPISAN JE U RUJNU 2021. NA IZLOŽBI 2021. GODINE 145 IZLAGAČA PREDSTAVILO JE 288 GRLA U 35 PASMINA I 72 KOLEKCIJE.</t>
  </si>
  <si>
    <t xml:space="preserve">OVA AKTIVNOST JE DIO PROVEDBE MJERE "UNAPRJEĐENJE SUSTAVA DONIRANJA HRANE U RH" NACIONALNOG PLANA ZA OPRAVAK I OTPORNOST, U KOJEM SE OSNIVANJE BANKE HRANE PREDVIĐA ZA 2023. GODINU. TRENUTNO JE U IZRADI PROGRAM POTPORE ZA INFRASTRUKTURNO OPREMANJE BANKE HRANE I POSREDNIKA U LANCU DONIRANJA HRANE, NA TEMELJU KOJEG ĆE BITI RASPISAN NATJEČAJ. </t>
  </si>
  <si>
    <t>DA, PROSINAC 2021.</t>
  </si>
  <si>
    <t xml:space="preserve">OBJAVLJENA SU NOVA 2 SEKTORSKA VODIČA ZA SPRJEČAVANJE OTPADA OD HRANE, U PRIMARNOJ PROIZVODNJI TE U PROIZVODNJI I PRERADI HRANE
</t>
  </si>
  <si>
    <t>OVA AKTIVNOST JE DIO PROVEDBE MJERE "UNAPRJEĐENJE SUSTAVA DONIRANJA HRANE U RH" NACIONALNOG PLANA ZA OPRAVAK I OTPORNOST, U KOJEM SE POKRETANJE INTERNET PLATFORME PLANIRA ZA 2022. GODINU.TRENUTNO JE U TIJEKU PRIPREMA DOKUMENTACIJE ZA NABAVU.</t>
  </si>
  <si>
    <t xml:space="preserve">OVA AKTIVNOST JE DIO PROVEDBE MJERE "UNAPRJEĐENJE SUSTAVA DONIRANJA HRANE U RH" NACIONALNOG PLANA ZA OPRAVAK I OTPORNOST, U KOJEM SE SKLAPANJE DOBROVOLJNIH SPORAZUMA PREDVIĐA ZA 2022. GODINU. TRENUTNO JE U IZRADI AKCIJSKI PLAN ZA SKLAPANJE DOBROVOLJNIH SPORAZUMA </t>
  </si>
  <si>
    <t>ODUSTAJE SE</t>
  </si>
  <si>
    <t>NIJE PROVEDENO ZBOG NEDOSTATKA SREDSTAVA, RAZMOTRIT ĆE SE U OKVIRU IZRADE PLANA ZA SPRJEČAVANJE OTPADA OD HRANE ZA NOVO RAZDOBLJE</t>
  </si>
  <si>
    <t>U PROSINCU PROVEDENE DVIJE  TV KAMPANJE NA TEMU SPRJEČAVANJA  OTPADA OD HRANE TE NA TEMU RAZLIKOVNJA ROKOVA TRAJANJA HRANE</t>
  </si>
  <si>
    <t>U RUJNU I PROSINCU IZRAĐENA 2 RADIO SPOTA</t>
  </si>
  <si>
    <t>U RUJNU I PROSINCU PROVEDENE DVIJE RADIO KAMPANJE NA TEMU SPRJEČAVANJA OTPADA OD HRANE</t>
  </si>
  <si>
    <t>ODRŽANA IZLOŽBA "HRANA NIJE OTPAD, I JA MOGU UTJECATI" I STRUČNI SKUP NA ISTU TEMU</t>
  </si>
  <si>
    <t>PODIJELJENA EDUKATIVNA SLIKOVNICA UČENICIMA 1. RAZREDA OŠ U RH</t>
  </si>
  <si>
    <t>NIJE PROVEDENO ZBOG NEDOSTATKA SREDSTAVA</t>
  </si>
  <si>
    <t>NIJE PROVEDENO ZBOG NEDOSTATKA KAPACITETA</t>
  </si>
  <si>
    <t>U TIJEKU JE OSNIVANJE RADNE SKUPINE ZA PROVEDBU EDUKATIVNIH AKTIVNOSTI NA TEMUU SPRJEČAVANJA OTPADA OD HRANE</t>
  </si>
  <si>
    <t>PROVEDEN 7. SAJAM ZIMNICE I AUTOHTONIH PROIZVODA:  (SAJAM U TRAVNJU POVODOM OBILJEŽAVANA DANA ZAŠTIĆENIH AUTOHTONIH HRVATSKIH PROIZVODA JE ODGOĐEN ZBOG EPIDEMIOLOŠKIH MJERA USLIJED COVID-19)</t>
  </si>
  <si>
    <t>IZRADA ANIMIRANOG TV SPOTA ZA JAJA, TISAK VODIČA ZA PRAKTIČNU PRIMJENU ZNAKA "DOKAZANA KVALITETA", IZRADA LETAKA DK ZA POTROŠAČE I VOĆE, KNJJIGA PROMIDŽBE DK, ROLL UP OPĆI DK I ZA VOĆE, IZRADA ANIMACIJA ZA DK OPĆI I VOĆE, GRAFIČKA PRIPREMA KATALOGA I LETKA ZA EU OZNAKE,  REKLAMNIH PANOI ZA DOKAZANU KVALITETU</t>
  </si>
  <si>
    <t>ODRŽANI OLINE SASTANCI VEZANO ZA EU OZNAKE KVALITETE S PREDSTAVNICIMA ŽUPANIJA I PROIZVOĐAČIMA, ODRŽANA PREDAVANJA U SKLOPU STRUČNIH SKUPOVA I KONFERENCIJA NA TEMU NACIONALNI SUSTAV KVALITETE POLJOPRIVREDNIH I PREHRAMBENIH PROIZVODA DOKAZANA KVALITETA</t>
  </si>
  <si>
    <t xml:space="preserve">7. PROSINCA 2021. ODRŽAN JE ŠKOLSKI MEDNI DAN S HRVATSKIH PČELINJAKA </t>
  </si>
  <si>
    <t xml:space="preserve">Program Vlade Republike Hrvatske 2020.-2024. </t>
  </si>
  <si>
    <t>3005 Poljoprivreda</t>
  </si>
  <si>
    <t>Program potpore za zbrinjavanje nusproizvoda životinjskog podrijetla</t>
  </si>
  <si>
    <t>Adekvatno zbrinjavane nusproizvoda životinjskog podrijetla koji nisu za prehranu ljudi nastalih u proizvodnim procesima u objektima registriranim ili odobrenim u poslovanju s hranom životinjskog podrijetla.</t>
  </si>
  <si>
    <t>T865018 PROGRAM POTPORE ZA ZBRINJAVANJE NUSPROIZVODA ŽIVOTINJSKOG PODRIJETLA</t>
  </si>
  <si>
    <t>Zbrinjavanje količina nusproizvoda životinjskog podrijetla.</t>
  </si>
  <si>
    <t>pro. 2023.</t>
  </si>
  <si>
    <t xml:space="preserve">pro.21.                                                         pro.22.                                                                   pro.23.                                                        
                            </t>
  </si>
  <si>
    <t>Kilogrami zbrinutih nusproizvoda životinjskog prodijetla 1, 2 i 3.</t>
  </si>
  <si>
    <t>U PRVOJ GODINI PROVEDBE PROGRAMA ZA 61.844.711,00 KG NUSPOIZVODA (73 KORISNIKA) ISPLAĆENA SU CJELOKUPNA SREDSTVA PREDVIĐENA ZA 2021. GODINU</t>
  </si>
  <si>
    <t>PROVEDBA SUSTAVA OZNAČAVANJA I REGISTRACIJE DOMAĆIH ŽIVOTINJA JE NA 111,8% IZVRŠENJA OD CILJANE VRIJEDNOSTI, IZVRŠENJE IZDAVANJA DOKUMENATA ZA PREMJEŠTANJE ŽIVOTINJA JE NA 131,9% IZVRŠENJA, CILJANI BROJ OCIJENJENIH TRUPOVA NA LINIJI KLANJA JE NA 99,1% IZVRŠENJA, BROJ NEDOVRŠENIH PREMJEŠTANJA GOVEDA SMANJUJE SE PLANIRANOM DINAMIKOM, BROJ REGISTRIRANIH PREMJEŠTANJA OVACA I KOZA JE NA 106,2% IZVRŠENJA A BROJ REGISTRIRANIH PREMJEŠTANJA SVINJA JE NA 212,4%, VELIK BROJ REGISTRIRANIH PREMJEŠTANJA SVINJA POSLJEDICA JE PROMJENE DVAJU PROPISA IZ PRODRUČJA PRAĆENJA PREMJEŠTANJA I JEDNOG PROPISA IZ PODRUČJA MJERA POTPORA U POLJOPRIVREDI</t>
  </si>
  <si>
    <t>SUKLADNO ZAKONU O SLUŽBENIM KONTROLAMA FINANCIRANJE SLUŽBENIH KONTROLA OD 23. KOLOVOZA 2021. PREŠLO JE U NADLEŽNOST DIRHA</t>
  </si>
  <si>
    <t>Postignut staus zemlje slobodne od bjesnoće REALIZACIJA UGOVORA ZA 2021. GODINU 99%</t>
  </si>
  <si>
    <t>SREDSTVA ZA 2021. GODINU SU ISPLAĆENA SUKLADNO ZATJEVIMA</t>
  </si>
  <si>
    <t>REALIZACIJA UGOVORA ZA 2021. GODINU 97,5%</t>
  </si>
  <si>
    <t>REALIZACIJA UGOVORA ZA 2021. GODINU 95%</t>
  </si>
  <si>
    <t>REALIZACIJA UGOVORA ZA 2021. GODINU 100%</t>
  </si>
  <si>
    <t>SUKLADNO ZAKONU O SLUŽBENIM KONTROLAMA PREŠLO U NADLEŽNOST DRŽAVNOG INSPEKTORATA REPUBLIKE HRVATSKE.</t>
  </si>
  <si>
    <t>REALIZACIJA UGOVORA ZA 2021. GODINU 75,8%</t>
  </si>
  <si>
    <t>Broj regionalnih organizacija</t>
  </si>
  <si>
    <t>MJERE KOJESE ODNSE NA POMOĆ ZBOG KRIZE COVID19 ZAVRŠENE OSTALE U TIJEKU</t>
  </si>
  <si>
    <t>PROVEDENI NATJEČAJI</t>
  </si>
  <si>
    <t>MJERA SE POVODI SVAKE GODINE KAO DRŽAVNA POTPORA</t>
  </si>
  <si>
    <t>IZRAĐENI INFORAMCIJSKI SUSTAVI, U FAZI PRILAGODBE</t>
  </si>
  <si>
    <t>IZRAĐENE SU STUDIJE O STANJU SLATKOVODNIH RESURSA</t>
  </si>
  <si>
    <t>POVEDENO</t>
  </si>
  <si>
    <t>SUSTAVI PRAĆENJA PLANIRANI ZA INSTALACIJU I POSTAVLJANJE NA PLOVILIMA U 2021. GODINI SA KOJIH SE PRIKUPLJAJU POTREBNI PODACI U REALNOM VREMENU SU INSTALIRANI I FUNKCIONALNI</t>
  </si>
  <si>
    <t xml:space="preserve">KLJUČNA TOČKA OSTVARENJA (CJELOKUPNA ALOKACIJA PRR-A 2014.-2020. UGOVORENA S KORISNICIMA BESPOVRATNIH SREDSTAVA / KRAJNJIM PRIMATELJIMA FINANCIJSKIH INSTRUMENATA  (KUMULATIVNO)) NA DAN 31.12.2021. IZNOSI 75%. </t>
  </si>
  <si>
    <t>POZIV ZA 2021. GODINU JE NIJE OBJAVLJEN U 2021., PLANIRAN JE ZA 2022. GODINU</t>
  </si>
  <si>
    <t xml:space="preserve">ZAVRŠENA PROVEDBA ZA VINSKU OMOTNICU ZA FY 2021. PROVODI SE ZAVRŠETAMK SKOLSKE SHEME ZA OVU ŠKOLSKU GODINU, A NASTVALJA SE U JESEN. PRATEĆE OBRAZOVNE MJERE  NISU SE PROVODILE ZBOG COVIDA (ON -LINE NASTAVA) TE ĆE SE PROVEST  U MJESECU RUJNU. priključenje škola u shemu u 2021. godini anje od očekivanog.  došlo je do promjene modela rada u kojem dio škola zbog traženje njihovog većeg angažman au provođenju mjere ne žele sudjelovati </t>
  </si>
  <si>
    <t xml:space="preserve">
22.000.000</t>
  </si>
  <si>
    <t>3.479,324,15 HRK</t>
  </si>
  <si>
    <r>
      <rPr>
        <i/>
        <sz val="11"/>
        <color theme="1"/>
        <rFont val="Calibri"/>
        <family val="2"/>
        <scheme val="minor"/>
      </rPr>
      <t xml:space="preserve">Prilog 1. </t>
    </r>
    <r>
      <rPr>
        <b/>
        <sz val="11"/>
        <color theme="1"/>
        <rFont val="Calibri"/>
        <family val="2"/>
        <scheme val="minor"/>
      </rPr>
      <t xml:space="preserve"> </t>
    </r>
    <r>
      <rPr>
        <sz val="11"/>
        <color theme="1"/>
        <rFont val="Calibri"/>
        <family val="2"/>
        <scheme val="minor"/>
      </rPr>
      <t xml:space="preserve">Predložak za izradu Provedbenog programa </t>
    </r>
  </si>
  <si>
    <r>
      <rPr>
        <b/>
        <u/>
        <sz val="11"/>
        <color theme="1"/>
        <rFont val="Calibri"/>
        <family val="2"/>
        <scheme val="minor"/>
      </rPr>
      <t>CSR</t>
    </r>
    <r>
      <rPr>
        <b/>
        <sz val="11"/>
        <color theme="1"/>
        <rFont val="Calibri"/>
        <family val="2"/>
        <scheme val="minor"/>
      </rPr>
      <t xml:space="preserve">
SDG</t>
    </r>
  </si>
  <si>
    <r>
      <t xml:space="preserve">Tehnička pomoć - </t>
    </r>
    <r>
      <rPr>
        <b/>
        <sz val="11"/>
        <color rgb="FF0070C0"/>
        <rFont val="Calibri"/>
        <family val="2"/>
        <scheme val="minor"/>
      </rPr>
      <t>Program ruralnog razvoja</t>
    </r>
  </si>
  <si>
    <r>
      <t xml:space="preserve">sij.21.
sij.22.
sij.23.
</t>
    </r>
    <r>
      <rPr>
        <sz val="11"/>
        <color rgb="FF0070C0"/>
        <rFont val="Calibri"/>
        <family val="2"/>
        <scheme val="minor"/>
      </rPr>
      <t>sij.24.</t>
    </r>
  </si>
  <si>
    <r>
      <t xml:space="preserve">pro.21.
pro.22.
pro.23.
</t>
    </r>
    <r>
      <rPr>
        <sz val="11"/>
        <color rgb="FF0070C0"/>
        <rFont val="Calibri"/>
        <family val="2"/>
        <scheme val="minor"/>
      </rPr>
      <t>pro.24.</t>
    </r>
  </si>
  <si>
    <t xml:space="preserve">
Program ruralnog razvoja Republike Hrvatske za razdoblje 2014.-2020. 
(Doprinosi svim ciljevima:
 1. Restrukturiranje i modernizacija poljoprivrednog i prehrambenog sektora;
2. Promicanje okolišno učinkovitog poljoprivrednog sustava; 
3. Poboljšana učinkovitost resursa te pomak ka klimatskoj otpornosti u poljoprivredi, prehrambenoj industriji i šumarstvu; 
4. Smanjenje ruralne depopulacije i povećanje kvalitete života za gospodarski oporavak;
5. Doprinosi prioritetima Europske unije za ruralni razvoj)
</t>
  </si>
  <si>
    <t>DATUM IZRADE / IZMJENE AKTA: 23. veljače 2022. godine</t>
  </si>
  <si>
    <t>Godina izrade, izmjene ili dopune  akta: 2022.</t>
  </si>
  <si>
    <t xml:space="preserve">Osigurana sredstva potpore i dodjeljena potpora za osjetljive sektore koji su važni iz gospodarskih, socijalnih i okolišnih razloga i koji se suočavaju s određenim poteškoćama </t>
  </si>
  <si>
    <t xml:space="preserve">Omogućena dostava više vrsta podataka u morskom elektronskim putem.
</t>
  </si>
  <si>
    <t xml:space="preserve">Omogućena dostava svih vrsta podataka u morskom i slatkovodnom ribarstvu elektronskim putem.
Manje financijsko opterećenje za dostavu podataka korisnicima i brža obrada podataka za administraciju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</si>
</sst>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0.00\ &quot;kn&quot;;[Red]\-#,##0.00\ &quot;kn&quot;"/>
    <numFmt numFmtId="164" formatCode="_-* #,##0.00\ _k_n_-;\-* #,##0.00\ _k_n_-;_-* &quot;-&quot;??\ _k_n_-;_-@_-"/>
    <numFmt numFmtId="165" formatCode="0.0"/>
    <numFmt numFmtId="166" formatCode="#,##0\ _k_n"/>
    <numFmt numFmtId="167" formatCode="#,##0.00\ &quot;kn&quot;"/>
  </numFmts>
  <fonts count="22" x14ac:knownFonts="1">
    <font>
      <sz val="10"/>
      <color rgb="FF000000"/>
      <name val="Arial"/>
    </font>
    <font>
      <sz val="10"/>
      <color theme="1"/>
      <name val="Arial"/>
      <family val="2"/>
      <charset val="238"/>
    </font>
    <font>
      <b/>
      <sz val="14"/>
      <color theme="1"/>
      <name val="Arial"/>
      <family val="2"/>
      <charset val="238"/>
    </font>
    <font>
      <sz val="10"/>
      <name val="Arial"/>
      <family val="2"/>
      <charset val="238"/>
    </font>
    <font>
      <b/>
      <sz val="12"/>
      <color theme="1"/>
      <name val="Arial"/>
      <family val="2"/>
      <charset val="238"/>
    </font>
    <font>
      <b/>
      <sz val="11"/>
      <color theme="1"/>
      <name val="Arial"/>
      <family val="2"/>
      <charset val="238"/>
    </font>
    <font>
      <b/>
      <sz val="10"/>
      <color theme="1"/>
      <name val="Arial"/>
      <family val="2"/>
      <charset val="238"/>
    </font>
    <font>
      <sz val="11"/>
      <color theme="1"/>
      <name val="Arial"/>
      <family val="2"/>
      <charset val="238"/>
    </font>
    <font>
      <b/>
      <u/>
      <sz val="11"/>
      <color theme="1"/>
      <name val="Arial"/>
      <family val="2"/>
      <charset val="238"/>
    </font>
    <font>
      <sz val="11"/>
      <color rgb="FFFF0000"/>
      <name val="Arial"/>
      <family val="2"/>
      <charset val="238"/>
    </font>
    <font>
      <u/>
      <sz val="11"/>
      <color theme="1"/>
      <name val="Arial"/>
      <family val="2"/>
      <charset val="238"/>
    </font>
    <font>
      <sz val="10"/>
      <color rgb="FF000000"/>
      <name val="Arial"/>
      <family val="2"/>
      <charset val="238"/>
    </font>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b/>
      <u/>
      <sz val="11"/>
      <color theme="1"/>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sz val="11"/>
      <color rgb="FF0070C0"/>
      <name val="Calibri"/>
      <family val="2"/>
      <scheme val="minor"/>
    </font>
    <font>
      <b/>
      <sz val="11"/>
      <name val="Calibri"/>
      <family val="2"/>
      <scheme val="minor"/>
    </font>
  </fonts>
  <fills count="20">
    <fill>
      <patternFill patternType="none"/>
    </fill>
    <fill>
      <patternFill patternType="gray125"/>
    </fill>
    <fill>
      <patternFill patternType="solid">
        <fgColor rgb="FF95B3D7"/>
        <bgColor rgb="FF95B3D7"/>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FDE9D9"/>
        <bgColor rgb="FFFDE9D9"/>
      </patternFill>
    </fill>
    <fill>
      <patternFill patternType="solid">
        <fgColor rgb="FFE5DFEC"/>
        <bgColor rgb="FFE5DFEC"/>
      </patternFill>
    </fill>
    <fill>
      <patternFill patternType="solid">
        <fgColor rgb="FFDDD9C3"/>
        <bgColor rgb="FFDDD9C3"/>
      </patternFill>
    </fill>
    <fill>
      <patternFill patternType="solid">
        <fgColor rgb="FFC6D9F0"/>
        <bgColor rgb="FFC6D9F0"/>
      </patternFill>
    </fill>
    <fill>
      <patternFill patternType="solid">
        <fgColor rgb="FFD6E3BC"/>
        <bgColor rgb="FFD6E3BC"/>
      </patternFill>
    </fill>
    <fill>
      <patternFill patternType="solid">
        <fgColor rgb="FFE5B8B7"/>
        <bgColor rgb="FFE5B8B7"/>
      </patternFill>
    </fill>
    <fill>
      <patternFill patternType="solid">
        <fgColor rgb="FFFFEB9C"/>
        <bgColor rgb="FFFFEB9C"/>
      </patternFill>
    </fill>
    <fill>
      <patternFill patternType="solid">
        <fgColor rgb="FF92D050"/>
        <bgColor rgb="FF92D050"/>
      </patternFill>
    </fill>
    <fill>
      <patternFill patternType="solid">
        <fgColor rgb="FFFFFFFF"/>
        <bgColor rgb="FFFFFFFF"/>
      </patternFill>
    </fill>
    <fill>
      <patternFill patternType="solid">
        <fgColor rgb="FFFFFF99"/>
        <bgColor indexed="64"/>
      </patternFill>
    </fill>
    <fill>
      <patternFill patternType="solid">
        <fgColor rgb="FFFFFF99"/>
        <bgColor rgb="FFEAF1DD"/>
      </patternFill>
    </fill>
    <fill>
      <patternFill patternType="solid">
        <fgColor rgb="FFFFFF99"/>
        <bgColor rgb="FFD6E3BC"/>
      </patternFill>
    </fill>
    <fill>
      <patternFill patternType="solid">
        <fgColor theme="8" tint="0.59999389629810485"/>
        <bgColor indexed="64"/>
      </patternFill>
    </fill>
    <fill>
      <patternFill patternType="solid">
        <fgColor theme="0" tint="-0.14999847407452621"/>
        <bgColor indexed="64"/>
      </patternFill>
    </fill>
  </fills>
  <borders count="1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diagonal/>
    </border>
    <border>
      <left style="thick">
        <color rgb="FF000000"/>
      </left>
      <right style="thick">
        <color rgb="FF000000"/>
      </right>
      <top/>
      <bottom style="thin">
        <color rgb="FF000000"/>
      </bottom>
      <diagonal/>
    </border>
    <border>
      <left style="thin">
        <color rgb="FF000000"/>
      </left>
      <right style="thin">
        <color rgb="FF000000"/>
      </right>
      <top/>
      <bottom style="thin">
        <color rgb="FF000000"/>
      </bottom>
      <diagonal/>
    </border>
    <border>
      <left style="thick">
        <color rgb="FF000000"/>
      </left>
      <right style="thick">
        <color rgb="FF000000"/>
      </right>
      <top/>
      <bottom style="thick">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ck">
        <color rgb="FF000000"/>
      </left>
      <right style="thick">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ck">
        <color rgb="FF000000"/>
      </left>
      <right style="thick">
        <color rgb="FF000000"/>
      </right>
      <top style="thick">
        <color rgb="FF000000"/>
      </top>
      <bottom style="thick">
        <color rgb="FF000000"/>
      </bottom>
      <diagonal/>
    </border>
    <border>
      <left/>
      <right style="thin">
        <color rgb="FF000000"/>
      </right>
      <top style="thin">
        <color rgb="FF000000"/>
      </top>
      <bottom/>
      <diagonal/>
    </border>
    <border>
      <left style="thin">
        <color rgb="FFD8D8D8"/>
      </left>
      <right style="thin">
        <color rgb="FFD8D8D8"/>
      </right>
      <top style="thin">
        <color rgb="FFD8D8D8"/>
      </top>
      <bottom style="thin">
        <color rgb="FFD8D8D8"/>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rgb="FF000000"/>
      </left>
      <right style="medium">
        <color rgb="FF000000"/>
      </right>
      <top/>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thin">
        <color rgb="FF000000"/>
      </left>
      <right style="medium">
        <color indexed="64"/>
      </right>
      <top/>
      <bottom style="thin">
        <color rgb="FF000000"/>
      </bottom>
      <diagonal/>
    </border>
    <border>
      <left/>
      <right style="thin">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thick">
        <color rgb="FF000000"/>
      </left>
      <right style="thin">
        <color rgb="FF000000"/>
      </right>
      <top style="thin">
        <color rgb="FF000000"/>
      </top>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style="thick">
        <color rgb="FF000000"/>
      </left>
      <right style="thick">
        <color rgb="FF000000"/>
      </right>
      <top style="thick">
        <color rgb="FF000000"/>
      </top>
      <bottom/>
      <diagonal/>
    </border>
    <border>
      <left style="thin">
        <color rgb="FF000000"/>
      </left>
      <right style="thick">
        <color rgb="FF000000"/>
      </right>
      <top style="thin">
        <color rgb="FF000000"/>
      </top>
      <bottom/>
      <diagonal/>
    </border>
    <border>
      <left style="thin">
        <color rgb="FF000000"/>
      </left>
      <right style="thick">
        <color rgb="FF000000"/>
      </right>
      <top/>
      <bottom/>
      <diagonal/>
    </border>
    <border>
      <left style="thin">
        <color rgb="FF000000"/>
      </left>
      <right style="thick">
        <color rgb="FF000000"/>
      </right>
      <top/>
      <bottom style="thin">
        <color rgb="FF000000"/>
      </bottom>
      <diagonal/>
    </border>
    <border>
      <left style="thin">
        <color indexed="64"/>
      </left>
      <right style="thin">
        <color indexed="64"/>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ck">
        <color rgb="FF000000"/>
      </left>
      <right style="thin">
        <color indexed="64"/>
      </right>
      <top style="thin">
        <color rgb="FF000000"/>
      </top>
      <bottom/>
      <diagonal/>
    </border>
    <border>
      <left style="thick">
        <color rgb="FF000000"/>
      </left>
      <right style="thin">
        <color indexed="64"/>
      </right>
      <top/>
      <bottom/>
      <diagonal/>
    </border>
    <border>
      <left style="thick">
        <color rgb="FF000000"/>
      </left>
      <right style="thin">
        <color indexed="64"/>
      </right>
      <top/>
      <bottom style="thin">
        <color indexed="64"/>
      </bottom>
      <diagonal/>
    </border>
    <border>
      <left style="thin">
        <color indexed="64"/>
      </left>
      <right style="thick">
        <color rgb="FF000000"/>
      </right>
      <top style="thin">
        <color rgb="FF000000"/>
      </top>
      <bottom/>
      <diagonal/>
    </border>
    <border>
      <left style="thin">
        <color indexed="64"/>
      </left>
      <right style="thick">
        <color rgb="FF000000"/>
      </right>
      <top/>
      <bottom/>
      <diagonal/>
    </border>
    <border>
      <left style="thin">
        <color indexed="64"/>
      </left>
      <right style="thick">
        <color rgb="FF000000"/>
      </right>
      <top/>
      <bottom style="thin">
        <color indexed="64"/>
      </bottom>
      <diagonal/>
    </border>
    <border>
      <left style="thin">
        <color indexed="64"/>
      </left>
      <right style="thin">
        <color indexed="64"/>
      </right>
      <top/>
      <bottom style="thin">
        <color rgb="FF000000"/>
      </bottom>
      <diagonal/>
    </border>
    <border>
      <left style="thin">
        <color indexed="64"/>
      </left>
      <right style="medium">
        <color indexed="64"/>
      </right>
      <top style="thin">
        <color rgb="FF000000"/>
      </top>
      <bottom/>
      <diagonal/>
    </border>
    <border>
      <left style="thin">
        <color rgb="FF000000"/>
      </left>
      <right style="thin">
        <color rgb="FF000000"/>
      </right>
      <top/>
      <bottom style="thin">
        <color indexed="64"/>
      </bottom>
      <diagonal/>
    </border>
    <border>
      <left style="thin">
        <color rgb="FF000000"/>
      </left>
      <right style="medium">
        <color rgb="FF000000"/>
      </right>
      <top style="thin">
        <color indexed="64"/>
      </top>
      <bottom/>
      <diagonal/>
    </border>
    <border>
      <left style="thin">
        <color rgb="FF000000"/>
      </left>
      <right style="medium">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medium">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rgb="FF000000"/>
      </right>
      <top style="medium">
        <color rgb="FF000000"/>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style="medium">
        <color rgb="FF000000"/>
      </top>
      <bottom/>
      <diagonal/>
    </border>
    <border>
      <left/>
      <right style="medium">
        <color indexed="64"/>
      </right>
      <top style="medium">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rgb="FF000000"/>
      </top>
      <bottom/>
      <diagonal/>
    </border>
    <border>
      <left/>
      <right style="medium">
        <color indexed="64"/>
      </right>
      <top/>
      <bottom style="medium">
        <color rgb="FF000000"/>
      </bottom>
      <diagonal/>
    </border>
    <border>
      <left style="thin">
        <color indexed="64"/>
      </left>
      <right/>
      <top/>
      <bottom/>
      <diagonal/>
    </border>
  </borders>
  <cellStyleXfs count="2">
    <xf numFmtId="0" fontId="0" fillId="0" borderId="0"/>
    <xf numFmtId="164" fontId="11" fillId="0" borderId="0" applyFont="0" applyFill="0" applyBorder="0" applyAlignment="0" applyProtection="0"/>
  </cellStyleXfs>
  <cellXfs count="399">
    <xf numFmtId="0" fontId="0" fillId="0" borderId="0" xfId="0" applyFont="1" applyAlignment="1"/>
    <xf numFmtId="0" fontId="1" fillId="0" borderId="0" xfId="0" applyFont="1"/>
    <xf numFmtId="0" fontId="4" fillId="3" borderId="4" xfId="0" applyFont="1" applyFill="1" applyBorder="1" applyAlignment="1">
      <alignment vertical="center"/>
    </xf>
    <xf numFmtId="0" fontId="5" fillId="2" borderId="5" xfId="0" applyFont="1" applyFill="1" applyBorder="1" applyAlignment="1">
      <alignment vertical="center"/>
    </xf>
    <xf numFmtId="0" fontId="1" fillId="3" borderId="5" xfId="0" applyFont="1" applyFill="1" applyBorder="1" applyAlignment="1">
      <alignment vertical="center"/>
    </xf>
    <xf numFmtId="0" fontId="1" fillId="4" borderId="5" xfId="0" applyFont="1" applyFill="1" applyBorder="1" applyAlignment="1">
      <alignment vertical="center"/>
    </xf>
    <xf numFmtId="0" fontId="1" fillId="4" borderId="6" xfId="0" applyFont="1" applyFill="1" applyBorder="1" applyAlignment="1">
      <alignment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1" fillId="0" borderId="11" xfId="0" applyFont="1" applyBorder="1" applyAlignment="1">
      <alignment vertical="top" wrapText="1"/>
    </xf>
    <xf numFmtId="0" fontId="1" fillId="0" borderId="18" xfId="0" applyFont="1" applyBorder="1" applyAlignment="1">
      <alignment vertical="top" wrapText="1"/>
    </xf>
    <xf numFmtId="0" fontId="1" fillId="0" borderId="18" xfId="0" applyFont="1" applyBorder="1" applyAlignment="1">
      <alignment vertical="top"/>
    </xf>
    <xf numFmtId="0" fontId="1" fillId="0" borderId="15" xfId="0" applyFont="1" applyBorder="1" applyAlignment="1">
      <alignment vertical="top"/>
    </xf>
    <xf numFmtId="0" fontId="5" fillId="0" borderId="0" xfId="0" applyFont="1"/>
    <xf numFmtId="0" fontId="7" fillId="0" borderId="0" xfId="0" applyFont="1"/>
    <xf numFmtId="0" fontId="4" fillId="2" borderId="4" xfId="0" applyFont="1" applyFill="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5" fillId="2" borderId="19" xfId="0" applyFont="1" applyFill="1" applyBorder="1" applyAlignment="1">
      <alignment horizontal="center" vertical="center"/>
    </xf>
    <xf numFmtId="0" fontId="5" fillId="2" borderId="19"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19" xfId="0" applyFont="1" applyBorder="1" applyAlignment="1">
      <alignment vertical="center" wrapText="1"/>
    </xf>
    <xf numFmtId="0" fontId="12" fillId="0" borderId="0" xfId="0" applyFont="1" applyAlignment="1">
      <alignment horizontal="center" vertical="center" wrapText="1"/>
    </xf>
    <xf numFmtId="0" fontId="15" fillId="0" borderId="0" xfId="0" applyFont="1" applyAlignment="1">
      <alignment horizontal="center" vertical="center"/>
    </xf>
    <xf numFmtId="0" fontId="13" fillId="9" borderId="19"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3" fillId="0" borderId="0" xfId="0" applyFont="1" applyAlignment="1">
      <alignment horizontal="center" vertical="center" wrapText="1"/>
    </xf>
    <xf numFmtId="0" fontId="13" fillId="4" borderId="39"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10" borderId="44" xfId="0" applyFont="1" applyFill="1" applyBorder="1" applyAlignment="1">
      <alignment horizontal="center" vertical="center" wrapText="1"/>
    </xf>
    <xf numFmtId="0" fontId="13" fillId="4" borderId="32" xfId="0" applyFont="1" applyFill="1" applyBorder="1" applyAlignment="1">
      <alignment horizontal="center" vertical="center" wrapText="1"/>
    </xf>
    <xf numFmtId="4" fontId="13" fillId="4" borderId="24" xfId="0" applyNumberFormat="1" applyFont="1" applyFill="1" applyBorder="1" applyAlignment="1">
      <alignment horizontal="center" vertical="center" wrapText="1"/>
    </xf>
    <xf numFmtId="0" fontId="13" fillId="4" borderId="24" xfId="0" applyFont="1" applyFill="1" applyBorder="1" applyAlignment="1">
      <alignment horizontal="center" vertical="center" textRotation="90" wrapText="1"/>
    </xf>
    <xf numFmtId="0" fontId="13" fillId="13" borderId="24" xfId="0" applyFont="1" applyFill="1" applyBorder="1" applyAlignment="1">
      <alignment horizontal="center" vertical="center" textRotation="90" wrapText="1"/>
    </xf>
    <xf numFmtId="0" fontId="13" fillId="2" borderId="40" xfId="0" applyFont="1" applyFill="1" applyBorder="1" applyAlignment="1">
      <alignment horizontal="center" vertical="center" textRotation="90" wrapText="1"/>
    </xf>
    <xf numFmtId="0" fontId="13" fillId="12" borderId="6" xfId="0" applyFont="1" applyFill="1" applyBorder="1" applyAlignment="1">
      <alignment horizontal="center" vertical="center" wrapText="1"/>
    </xf>
    <xf numFmtId="0" fontId="13" fillId="12" borderId="19" xfId="0" applyFont="1" applyFill="1" applyBorder="1" applyAlignment="1">
      <alignment horizontal="center" vertical="center" wrapText="1"/>
    </xf>
    <xf numFmtId="0" fontId="13" fillId="12" borderId="4" xfId="0" applyFont="1" applyFill="1" applyBorder="1" applyAlignment="1">
      <alignment horizontal="center" vertical="center" wrapText="1"/>
    </xf>
    <xf numFmtId="0" fontId="13" fillId="10" borderId="55" xfId="0" applyFont="1" applyFill="1" applyBorder="1" applyAlignment="1">
      <alignment horizontal="center" vertical="center" wrapText="1"/>
    </xf>
    <xf numFmtId="0" fontId="13" fillId="10" borderId="50" xfId="0" applyFont="1" applyFill="1" applyBorder="1" applyAlignment="1">
      <alignment horizontal="center" vertical="center" wrapText="1"/>
    </xf>
    <xf numFmtId="0" fontId="13" fillId="10" borderId="49" xfId="0" applyFont="1" applyFill="1" applyBorder="1" applyAlignment="1">
      <alignment horizontal="center" vertical="center" wrapText="1"/>
    </xf>
    <xf numFmtId="17" fontId="12" fillId="3" borderId="19" xfId="0" applyNumberFormat="1" applyFont="1" applyFill="1" applyBorder="1" applyAlignment="1">
      <alignment horizontal="center" vertical="center" wrapText="1"/>
    </xf>
    <xf numFmtId="3" fontId="12" fillId="3" borderId="19" xfId="0" applyNumberFormat="1" applyFont="1" applyFill="1" applyBorder="1" applyAlignment="1">
      <alignment horizontal="center" vertical="center" wrapText="1"/>
    </xf>
    <xf numFmtId="3" fontId="12" fillId="0" borderId="19"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3" fontId="12" fillId="17" borderId="51" xfId="0" applyNumberFormat="1" applyFont="1" applyFill="1" applyBorder="1" applyAlignment="1">
      <alignment horizontal="center" vertical="center" wrapText="1"/>
    </xf>
    <xf numFmtId="0" fontId="12" fillId="0" borderId="19" xfId="0" applyFont="1" applyBorder="1" applyAlignment="1">
      <alignment horizontal="center" vertical="center" wrapText="1"/>
    </xf>
    <xf numFmtId="0" fontId="12" fillId="0" borderId="1" xfId="0" applyFont="1" applyBorder="1" applyAlignment="1">
      <alignment horizontal="center" vertical="center" wrapText="1"/>
    </xf>
    <xf numFmtId="0" fontId="12" fillId="17" borderId="51" xfId="0" applyFont="1" applyFill="1" applyBorder="1" applyAlignment="1">
      <alignment horizontal="center" vertical="center" wrapText="1"/>
    </xf>
    <xf numFmtId="0" fontId="12" fillId="15" borderId="51" xfId="0" applyFont="1" applyFill="1" applyBorder="1" applyAlignment="1">
      <alignment horizontal="center" vertical="center" wrapText="1"/>
    </xf>
    <xf numFmtId="0" fontId="17" fillId="17" borderId="51" xfId="0" applyFont="1" applyFill="1" applyBorder="1" applyAlignment="1">
      <alignment horizontal="center" vertical="center" wrapText="1"/>
    </xf>
    <xf numFmtId="17" fontId="12" fillId="0" borderId="19" xfId="0" applyNumberFormat="1" applyFont="1" applyBorder="1" applyAlignment="1">
      <alignment horizontal="center" vertical="center" wrapText="1"/>
    </xf>
    <xf numFmtId="3" fontId="17" fillId="15" borderId="51" xfId="0" applyNumberFormat="1" applyFont="1" applyFill="1" applyBorder="1" applyAlignment="1">
      <alignment horizontal="center" vertical="center" wrapText="1"/>
    </xf>
    <xf numFmtId="9" fontId="12" fillId="3" borderId="19" xfId="0" applyNumberFormat="1" applyFont="1" applyFill="1" applyBorder="1" applyAlignment="1">
      <alignment horizontal="center" vertical="center" wrapText="1"/>
    </xf>
    <xf numFmtId="9" fontId="12" fillId="0" borderId="19" xfId="0" applyNumberFormat="1" applyFont="1" applyBorder="1" applyAlignment="1">
      <alignment horizontal="center" vertical="center" wrapText="1"/>
    </xf>
    <xf numFmtId="9" fontId="12" fillId="0" borderId="1" xfId="0" applyNumberFormat="1" applyFont="1" applyBorder="1" applyAlignment="1">
      <alignment horizontal="center" vertical="center" wrapText="1"/>
    </xf>
    <xf numFmtId="9" fontId="17" fillId="15" borderId="51" xfId="0" applyNumberFormat="1" applyFont="1" applyFill="1" applyBorder="1" applyAlignment="1">
      <alignment horizontal="center" vertical="center" wrapText="1"/>
    </xf>
    <xf numFmtId="10" fontId="17" fillId="17" borderId="51" xfId="0" applyNumberFormat="1" applyFont="1" applyFill="1" applyBorder="1" applyAlignment="1">
      <alignment horizontal="center" vertical="center" wrapText="1"/>
    </xf>
    <xf numFmtId="4" fontId="17" fillId="17" borderId="54" xfId="0" applyNumberFormat="1" applyFont="1" applyFill="1" applyBorder="1" applyAlignment="1">
      <alignment horizontal="center" vertical="center" wrapText="1"/>
    </xf>
    <xf numFmtId="0" fontId="17" fillId="15" borderId="48" xfId="0" applyFont="1" applyFill="1" applyBorder="1" applyAlignment="1">
      <alignment horizontal="center" vertical="center" wrapText="1"/>
    </xf>
    <xf numFmtId="0" fontId="17" fillId="15" borderId="52" xfId="0" applyFont="1" applyFill="1" applyBorder="1" applyAlignment="1">
      <alignment horizontal="center" vertical="center" wrapText="1"/>
    </xf>
    <xf numFmtId="165" fontId="12" fillId="0" borderId="19" xfId="0" applyNumberFormat="1" applyFont="1" applyBorder="1" applyAlignment="1">
      <alignment horizontal="center" vertical="center" wrapText="1"/>
    </xf>
    <xf numFmtId="9" fontId="17" fillId="17" borderId="51" xfId="0" applyNumberFormat="1" applyFont="1" applyFill="1" applyBorder="1" applyAlignment="1">
      <alignment horizontal="center" vertical="center" wrapText="1"/>
    </xf>
    <xf numFmtId="0" fontId="15" fillId="15" borderId="5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7" fillId="17" borderId="56" xfId="0" applyFont="1" applyFill="1" applyBorder="1" applyAlignment="1">
      <alignment horizontal="center" vertical="center" wrapText="1"/>
    </xf>
    <xf numFmtId="4" fontId="12" fillId="0" borderId="19" xfId="0" applyNumberFormat="1" applyFont="1" applyBorder="1" applyAlignment="1">
      <alignment horizontal="center" vertical="center" wrapText="1"/>
    </xf>
    <xf numFmtId="0" fontId="12" fillId="0" borderId="46" xfId="0" applyFont="1" applyBorder="1" applyAlignment="1">
      <alignment horizontal="center" vertical="center"/>
    </xf>
    <xf numFmtId="4" fontId="12" fillId="17" borderId="54" xfId="0" applyNumberFormat="1" applyFont="1" applyFill="1" applyBorder="1" applyAlignment="1">
      <alignment horizontal="center" vertical="center" wrapText="1"/>
    </xf>
    <xf numFmtId="0" fontId="15" fillId="15" borderId="48" xfId="0" applyFont="1" applyFill="1" applyBorder="1" applyAlignment="1">
      <alignment horizontal="center" vertical="center" wrapText="1"/>
    </xf>
    <xf numFmtId="2" fontId="12" fillId="17" borderId="51" xfId="0" applyNumberFormat="1" applyFont="1" applyFill="1" applyBorder="1" applyAlignment="1">
      <alignment horizontal="center" vertical="center" wrapText="1"/>
    </xf>
    <xf numFmtId="165" fontId="12" fillId="17" borderId="51"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2" fillId="17" borderId="54" xfId="0" applyFont="1" applyFill="1" applyBorder="1" applyAlignment="1">
      <alignment horizontal="center" vertical="center" wrapText="1"/>
    </xf>
    <xf numFmtId="9" fontId="12" fillId="3" borderId="4" xfId="0" applyNumberFormat="1" applyFont="1" applyFill="1" applyBorder="1" applyAlignment="1">
      <alignment horizontal="center" vertical="center" wrapText="1"/>
    </xf>
    <xf numFmtId="9" fontId="12" fillId="15" borderId="51" xfId="0" applyNumberFormat="1" applyFont="1" applyFill="1" applyBorder="1" applyAlignment="1">
      <alignment horizontal="center" vertical="center" wrapText="1"/>
    </xf>
    <xf numFmtId="4" fontId="12" fillId="3" borderId="19" xfId="0" applyNumberFormat="1" applyFont="1" applyFill="1" applyBorder="1" applyAlignment="1">
      <alignment horizontal="center" vertical="center" wrapText="1"/>
    </xf>
    <xf numFmtId="4" fontId="12" fillId="3" borderId="4" xfId="0" applyNumberFormat="1" applyFont="1" applyFill="1" applyBorder="1" applyAlignment="1">
      <alignment horizontal="center" vertical="center" wrapText="1"/>
    </xf>
    <xf numFmtId="0" fontId="12" fillId="14" borderId="1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45" xfId="0" applyFont="1" applyFill="1" applyBorder="1" applyAlignment="1">
      <alignment horizontal="center" vertical="center" wrapText="1"/>
    </xf>
    <xf numFmtId="3" fontId="12" fillId="3" borderId="4" xfId="0" applyNumberFormat="1" applyFont="1" applyFill="1" applyBorder="1" applyAlignment="1">
      <alignment horizontal="center" vertical="center" wrapText="1"/>
    </xf>
    <xf numFmtId="4" fontId="17" fillId="17" borderId="51" xfId="0" applyNumberFormat="1" applyFont="1" applyFill="1" applyBorder="1" applyAlignment="1">
      <alignment horizontal="center" vertical="center" wrapText="1"/>
    </xf>
    <xf numFmtId="3" fontId="17" fillId="17" borderId="51" xfId="0" applyNumberFormat="1" applyFont="1" applyFill="1" applyBorder="1" applyAlignment="1">
      <alignment horizontal="center" vertical="center" wrapText="1"/>
    </xf>
    <xf numFmtId="3" fontId="12" fillId="0" borderId="66" xfId="0" applyNumberFormat="1" applyFont="1" applyBorder="1" applyAlignment="1">
      <alignment horizontal="center" vertical="center" wrapText="1"/>
    </xf>
    <xf numFmtId="3" fontId="17" fillId="17" borderId="65" xfId="0" applyNumberFormat="1" applyFont="1" applyFill="1" applyBorder="1" applyAlignment="1">
      <alignment horizontal="center" vertical="center" wrapText="1"/>
    </xf>
    <xf numFmtId="0" fontId="12" fillId="0" borderId="66" xfId="0" applyFont="1" applyBorder="1" applyAlignment="1">
      <alignment horizontal="center" vertical="center" wrapText="1"/>
    </xf>
    <xf numFmtId="0" fontId="17" fillId="17" borderId="65" xfId="0" applyFont="1" applyFill="1" applyBorder="1" applyAlignment="1">
      <alignment horizontal="center" vertical="center" wrapText="1"/>
    </xf>
    <xf numFmtId="4" fontId="17" fillId="17" borderId="48" xfId="0" applyNumberFormat="1" applyFont="1" applyFill="1" applyBorder="1" applyAlignment="1">
      <alignment horizontal="center" vertical="center" wrapText="1"/>
    </xf>
    <xf numFmtId="0" fontId="17" fillId="17" borderId="48" xfId="0" applyFont="1" applyFill="1" applyBorder="1" applyAlignment="1">
      <alignment horizontal="center" vertical="center" wrapText="1"/>
    </xf>
    <xf numFmtId="0" fontId="17" fillId="15" borderId="65" xfId="0" applyFont="1" applyFill="1" applyBorder="1" applyAlignment="1">
      <alignment horizontal="center" vertical="center" wrapText="1"/>
    </xf>
    <xf numFmtId="3" fontId="17" fillId="15" borderId="65" xfId="0" applyNumberFormat="1" applyFont="1" applyFill="1" applyBorder="1" applyAlignment="1">
      <alignment horizontal="center" vertical="center" wrapText="1"/>
    </xf>
    <xf numFmtId="0" fontId="17" fillId="17" borderId="52" xfId="0" applyFont="1" applyFill="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Fill="1" applyAlignment="1">
      <alignment horizontal="center" vertical="center"/>
    </xf>
    <xf numFmtId="0" fontId="13" fillId="10" borderId="11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0" xfId="0" applyFont="1" applyFill="1" applyAlignment="1">
      <alignment horizontal="center" vertical="center" wrapText="1"/>
    </xf>
    <xf numFmtId="0" fontId="12" fillId="0" borderId="0" xfId="0" applyFont="1" applyFill="1" applyAlignment="1">
      <alignment horizontal="center" vertical="center"/>
    </xf>
    <xf numFmtId="0" fontId="13" fillId="18" borderId="19" xfId="0" applyFont="1" applyFill="1" applyBorder="1" applyAlignment="1">
      <alignment horizontal="center" vertical="center" wrapText="1"/>
    </xf>
    <xf numFmtId="0" fontId="13" fillId="19" borderId="24" xfId="0" applyFont="1" applyFill="1" applyBorder="1" applyAlignment="1">
      <alignment horizontal="center" vertical="center" wrapText="1"/>
    </xf>
    <xf numFmtId="0" fontId="13" fillId="16" borderId="21" xfId="0" applyFont="1" applyFill="1" applyBorder="1" applyAlignment="1">
      <alignment horizontal="center" vertical="center" wrapText="1"/>
    </xf>
    <xf numFmtId="0" fontId="2" fillId="2" borderId="1" xfId="0" applyFont="1" applyFill="1" applyBorder="1" applyAlignment="1">
      <alignment vertical="center"/>
    </xf>
    <xf numFmtId="0" fontId="3" fillId="0" borderId="2" xfId="0" applyFont="1" applyBorder="1"/>
    <xf numFmtId="0" fontId="3" fillId="0" borderId="3" xfId="0" applyFont="1" applyBorder="1"/>
    <xf numFmtId="0" fontId="4" fillId="3" borderId="1" xfId="0" applyFont="1" applyFill="1" applyBorder="1" applyAlignment="1">
      <alignment vertical="center"/>
    </xf>
    <xf numFmtId="0" fontId="5" fillId="2" borderId="12" xfId="0" applyFont="1" applyFill="1" applyBorder="1" applyAlignment="1">
      <alignment horizontal="center" vertical="center" wrapText="1"/>
    </xf>
    <xf numFmtId="0" fontId="3" fillId="0" borderId="15" xfId="0" applyFont="1" applyBorder="1"/>
    <xf numFmtId="0" fontId="5" fillId="2" borderId="11" xfId="0" applyFont="1" applyFill="1" applyBorder="1" applyAlignment="1">
      <alignment horizontal="center" vertical="center" wrapText="1"/>
    </xf>
    <xf numFmtId="0" fontId="2" fillId="2" borderId="7" xfId="0" applyFont="1" applyFill="1" applyBorder="1" applyAlignment="1">
      <alignment vertical="center"/>
    </xf>
    <xf numFmtId="0" fontId="3" fillId="0" borderId="8" xfId="0" applyFont="1" applyBorder="1"/>
    <xf numFmtId="0" fontId="3" fillId="0" borderId="9" xfId="0" applyFont="1" applyBorder="1"/>
    <xf numFmtId="0" fontId="2" fillId="5" borderId="10" xfId="0" applyFont="1" applyFill="1" applyBorder="1" applyAlignment="1">
      <alignment horizontal="center" vertical="center"/>
    </xf>
    <xf numFmtId="0" fontId="2" fillId="6" borderId="10" xfId="0" applyFont="1" applyFill="1" applyBorder="1" applyAlignment="1">
      <alignment horizontal="center" vertical="center"/>
    </xf>
    <xf numFmtId="0" fontId="5" fillId="2" borderId="13" xfId="0" applyFont="1" applyFill="1" applyBorder="1" applyAlignment="1">
      <alignment horizontal="center" vertical="center" wrapText="1"/>
    </xf>
    <xf numFmtId="0" fontId="3" fillId="0" borderId="14" xfId="0" applyFont="1" applyBorder="1"/>
    <xf numFmtId="0" fontId="3" fillId="0" borderId="16" xfId="0" applyFont="1" applyBorder="1"/>
    <xf numFmtId="0" fontId="3" fillId="0" borderId="17" xfId="0" applyFont="1" applyBorder="1"/>
    <xf numFmtId="0" fontId="6" fillId="2" borderId="11" xfId="0" applyFont="1" applyFill="1" applyBorder="1" applyAlignment="1">
      <alignment horizontal="center" vertical="center" wrapText="1"/>
    </xf>
    <xf numFmtId="0" fontId="1" fillId="0" borderId="13" xfId="0" applyFont="1" applyBorder="1" applyAlignment="1">
      <alignment horizontal="center" wrapText="1"/>
    </xf>
    <xf numFmtId="0" fontId="1" fillId="0" borderId="11" xfId="0" applyFont="1" applyBorder="1"/>
    <xf numFmtId="0" fontId="3" fillId="0" borderId="18" xfId="0" applyFont="1" applyBorder="1"/>
    <xf numFmtId="0" fontId="7" fillId="0" borderId="0" xfId="0" applyFont="1" applyAlignment="1">
      <alignment horizontal="left" wrapText="1"/>
    </xf>
    <xf numFmtId="0" fontId="0" fillId="0" borderId="0" xfId="0" applyFont="1" applyAlignment="1"/>
    <xf numFmtId="0" fontId="7" fillId="0" borderId="0" xfId="0" applyFont="1" applyAlignment="1">
      <alignment horizontal="left"/>
    </xf>
    <xf numFmtId="0" fontId="1" fillId="0" borderId="11" xfId="0" applyFont="1" applyBorder="1" applyAlignment="1">
      <alignment horizontal="center" vertical="center" wrapText="1"/>
    </xf>
    <xf numFmtId="0" fontId="4" fillId="4" borderId="10" xfId="0" applyFont="1" applyFill="1" applyBorder="1" applyAlignment="1">
      <alignment horizontal="center" vertical="center"/>
    </xf>
    <xf numFmtId="0" fontId="4" fillId="3" borderId="1" xfId="0" applyFont="1" applyFill="1" applyBorder="1" applyAlignment="1">
      <alignment horizontal="center" vertical="center"/>
    </xf>
    <xf numFmtId="0" fontId="2" fillId="7" borderId="1" xfId="0" applyFont="1" applyFill="1" applyBorder="1" applyAlignment="1">
      <alignment horizontal="center" vertical="center"/>
    </xf>
    <xf numFmtId="0" fontId="5" fillId="2" borderId="10" xfId="0" applyFont="1" applyFill="1" applyBorder="1" applyAlignment="1">
      <alignment horizontal="center" vertical="center"/>
    </xf>
    <xf numFmtId="0" fontId="3" fillId="0" borderId="20" xfId="0" applyFont="1" applyBorder="1"/>
    <xf numFmtId="0" fontId="1" fillId="3" borderId="10" xfId="0" applyFont="1" applyFill="1" applyBorder="1" applyAlignment="1">
      <alignment horizontal="center" vertical="center"/>
    </xf>
    <xf numFmtId="0" fontId="4" fillId="3" borderId="10" xfId="0" applyFont="1" applyFill="1" applyBorder="1" applyAlignment="1">
      <alignment vertical="center"/>
    </xf>
    <xf numFmtId="0" fontId="2" fillId="8" borderId="1" xfId="0" applyFont="1" applyFill="1" applyBorder="1" applyAlignment="1">
      <alignment horizontal="center" vertical="center"/>
    </xf>
    <xf numFmtId="0" fontId="17" fillId="15" borderId="75" xfId="0" applyFont="1" applyFill="1" applyBorder="1" applyAlignment="1">
      <alignment horizontal="center" vertical="center" wrapText="1"/>
    </xf>
    <xf numFmtId="0" fontId="17" fillId="15" borderId="76" xfId="0" applyFont="1" applyFill="1" applyBorder="1" applyAlignment="1">
      <alignment horizontal="center" vertical="center" wrapText="1"/>
    </xf>
    <xf numFmtId="0" fontId="17" fillId="15" borderId="77" xfId="0" applyFont="1" applyFill="1" applyBorder="1" applyAlignment="1">
      <alignment horizontal="center" vertical="center" wrapText="1"/>
    </xf>
    <xf numFmtId="3" fontId="17" fillId="15" borderId="74" xfId="0" applyNumberFormat="1" applyFont="1" applyFill="1" applyBorder="1" applyAlignment="1">
      <alignment horizontal="center" vertical="center" wrapText="1"/>
    </xf>
    <xf numFmtId="3" fontId="17" fillId="15" borderId="49" xfId="0" applyNumberFormat="1" applyFont="1" applyFill="1" applyBorder="1" applyAlignment="1">
      <alignment horizontal="center" vertical="center" wrapText="1"/>
    </xf>
    <xf numFmtId="3" fontId="17" fillId="15" borderId="5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73" xfId="0" applyFont="1" applyBorder="1" applyAlignment="1">
      <alignment horizontal="center" vertical="center" wrapText="1"/>
    </xf>
    <xf numFmtId="0" fontId="13" fillId="16" borderId="22" xfId="0" applyFont="1" applyFill="1" applyBorder="1" applyAlignment="1">
      <alignment horizontal="center" vertical="center" wrapText="1"/>
    </xf>
    <xf numFmtId="0" fontId="13" fillId="16" borderId="23" xfId="0" applyFont="1" applyFill="1" applyBorder="1" applyAlignment="1">
      <alignment horizontal="center" vertical="center" wrapText="1"/>
    </xf>
    <xf numFmtId="0" fontId="12" fillId="0" borderId="67" xfId="0" applyFont="1" applyBorder="1" applyAlignment="1">
      <alignment horizontal="center" vertical="center" wrapText="1"/>
    </xf>
    <xf numFmtId="0" fontId="12" fillId="0" borderId="69" xfId="0" applyFont="1" applyBorder="1" applyAlignment="1">
      <alignment horizontal="center" vertical="center" wrapText="1"/>
    </xf>
    <xf numFmtId="4" fontId="12" fillId="0" borderId="11" xfId="0" applyNumberFormat="1" applyFont="1" applyBorder="1" applyAlignment="1">
      <alignment horizontal="center" vertical="center" wrapText="1"/>
    </xf>
    <xf numFmtId="4" fontId="12" fillId="0" borderId="43" xfId="0" applyNumberFormat="1" applyFont="1" applyBorder="1" applyAlignment="1">
      <alignment horizontal="center" vertical="center" wrapText="1"/>
    </xf>
    <xf numFmtId="4" fontId="12" fillId="0" borderId="24" xfId="0" applyNumberFormat="1" applyFont="1" applyBorder="1" applyAlignment="1">
      <alignment horizontal="center" vertical="center" wrapText="1"/>
    </xf>
    <xf numFmtId="0" fontId="12" fillId="0" borderId="43" xfId="0" applyFont="1" applyBorder="1" applyAlignment="1">
      <alignment horizontal="center" vertical="center" wrapText="1"/>
    </xf>
    <xf numFmtId="0" fontId="21" fillId="15" borderId="74" xfId="0" applyFont="1" applyFill="1" applyBorder="1" applyAlignment="1">
      <alignment horizontal="center" vertical="center" wrapText="1"/>
    </xf>
    <xf numFmtId="0" fontId="21" fillId="15" borderId="49" xfId="0" applyFont="1" applyFill="1" applyBorder="1" applyAlignment="1">
      <alignment horizontal="center" vertical="center" wrapText="1"/>
    </xf>
    <xf numFmtId="0" fontId="21" fillId="15" borderId="50" xfId="0" applyFont="1" applyFill="1" applyBorder="1" applyAlignment="1">
      <alignment horizontal="center" vertical="center" wrapText="1"/>
    </xf>
    <xf numFmtId="0" fontId="17" fillId="0" borderId="74"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15" borderId="74" xfId="0" applyFont="1" applyFill="1" applyBorder="1" applyAlignment="1">
      <alignment horizontal="center" vertical="center" wrapText="1"/>
    </xf>
    <xf numFmtId="0" fontId="17" fillId="15" borderId="49" xfId="0" applyFont="1" applyFill="1" applyBorder="1" applyAlignment="1">
      <alignment horizontal="center" vertical="center" wrapText="1"/>
    </xf>
    <xf numFmtId="0" fontId="17" fillId="15" borderId="50" xfId="0" applyFont="1" applyFill="1" applyBorder="1" applyAlignment="1">
      <alignment horizontal="center" vertical="center" wrapText="1"/>
    </xf>
    <xf numFmtId="0" fontId="17" fillId="15" borderId="84" xfId="0" applyFont="1" applyFill="1" applyBorder="1" applyAlignment="1">
      <alignment horizontal="center" vertical="center" wrapText="1"/>
    </xf>
    <xf numFmtId="0" fontId="17" fillId="15" borderId="85" xfId="0" applyFont="1" applyFill="1" applyBorder="1" applyAlignment="1">
      <alignment horizontal="center" vertical="center" wrapText="1"/>
    </xf>
    <xf numFmtId="0" fontId="17" fillId="15" borderId="86" xfId="0" applyFont="1" applyFill="1" applyBorder="1" applyAlignment="1">
      <alignment horizontal="center" vertical="center" wrapText="1"/>
    </xf>
    <xf numFmtId="0" fontId="21" fillId="16" borderId="70" xfId="0" applyFont="1" applyFill="1" applyBorder="1" applyAlignment="1">
      <alignment horizontal="center" vertical="center" wrapText="1"/>
    </xf>
    <xf numFmtId="0" fontId="21" fillId="16" borderId="41" xfId="0" applyFont="1" applyFill="1" applyBorder="1" applyAlignment="1">
      <alignment horizontal="center" vertical="center" wrapText="1"/>
    </xf>
    <xf numFmtId="0" fontId="21" fillId="16" borderId="25" xfId="0" applyFont="1" applyFill="1" applyBorder="1" applyAlignment="1">
      <alignment horizontal="center" vertical="center" wrapText="1"/>
    </xf>
    <xf numFmtId="0" fontId="17" fillId="15" borderId="81" xfId="0" applyFont="1" applyFill="1" applyBorder="1" applyAlignment="1">
      <alignment horizontal="center" vertical="center" wrapText="1"/>
    </xf>
    <xf numFmtId="0" fontId="17" fillId="15" borderId="82" xfId="0" applyFont="1" applyFill="1" applyBorder="1" applyAlignment="1">
      <alignment horizontal="center" vertical="center" wrapText="1"/>
    </xf>
    <xf numFmtId="0" fontId="17" fillId="15" borderId="83" xfId="0" applyFont="1" applyFill="1" applyBorder="1" applyAlignment="1">
      <alignment horizontal="center" vertical="center" wrapText="1"/>
    </xf>
    <xf numFmtId="4" fontId="17" fillId="15" borderId="74" xfId="0" applyNumberFormat="1" applyFont="1" applyFill="1" applyBorder="1" applyAlignment="1">
      <alignment horizontal="center" vertical="center" wrapText="1"/>
    </xf>
    <xf numFmtId="4" fontId="17" fillId="15" borderId="49" xfId="0" applyNumberFormat="1" applyFont="1" applyFill="1" applyBorder="1" applyAlignment="1">
      <alignment horizontal="center" vertical="center" wrapText="1"/>
    </xf>
    <xf numFmtId="4" fontId="17" fillId="15" borderId="50" xfId="0" applyNumberFormat="1" applyFont="1" applyFill="1" applyBorder="1" applyAlignment="1">
      <alignment horizontal="center" vertical="center" wrapText="1"/>
    </xf>
    <xf numFmtId="0" fontId="17" fillId="15" borderId="78" xfId="0" applyFont="1" applyFill="1" applyBorder="1" applyAlignment="1">
      <alignment horizontal="center" vertical="center" wrapText="1"/>
    </xf>
    <xf numFmtId="0" fontId="17" fillId="15" borderId="79" xfId="0" applyFont="1" applyFill="1" applyBorder="1" applyAlignment="1">
      <alignment horizontal="center" vertical="center" wrapText="1"/>
    </xf>
    <xf numFmtId="0" fontId="17" fillId="15" borderId="80" xfId="0" applyFont="1" applyFill="1" applyBorder="1" applyAlignment="1">
      <alignment horizontal="center" vertical="center" wrapText="1"/>
    </xf>
    <xf numFmtId="3" fontId="12" fillId="3" borderId="11" xfId="0" applyNumberFormat="1" applyFont="1" applyFill="1" applyBorder="1" applyAlignment="1">
      <alignment horizontal="center" vertical="center" wrapText="1"/>
    </xf>
    <xf numFmtId="3" fontId="12" fillId="3" borderId="43" xfId="0" applyNumberFormat="1" applyFont="1" applyFill="1" applyBorder="1" applyAlignment="1">
      <alignment horizontal="center" vertical="center" wrapText="1"/>
    </xf>
    <xf numFmtId="3" fontId="12" fillId="3" borderId="24" xfId="0" applyNumberFormat="1" applyFont="1" applyFill="1" applyBorder="1" applyAlignment="1">
      <alignment horizontal="center" vertical="center" wrapText="1"/>
    </xf>
    <xf numFmtId="0" fontId="17" fillId="15" borderId="58" xfId="0" applyFont="1" applyFill="1" applyBorder="1" applyAlignment="1">
      <alignment horizontal="center" vertical="center" wrapText="1"/>
    </xf>
    <xf numFmtId="0" fontId="17" fillId="15" borderId="53" xfId="0" applyFont="1" applyFill="1" applyBorder="1" applyAlignment="1">
      <alignment horizontal="center" vertical="center" wrapText="1"/>
    </xf>
    <xf numFmtId="0" fontId="17" fillId="15" borderId="60" xfId="0" applyFont="1" applyFill="1" applyBorder="1" applyAlignment="1">
      <alignment horizontal="center" vertical="center" wrapText="1"/>
    </xf>
    <xf numFmtId="0" fontId="17" fillId="15" borderId="57" xfId="0" applyFont="1" applyFill="1" applyBorder="1" applyAlignment="1">
      <alignment horizontal="center" vertical="center" wrapText="1"/>
    </xf>
    <xf numFmtId="4" fontId="17" fillId="17" borderId="57" xfId="0" applyNumberFormat="1" applyFont="1" applyFill="1" applyBorder="1" applyAlignment="1">
      <alignment horizontal="center" vertical="center" wrapText="1"/>
    </xf>
    <xf numFmtId="4" fontId="17" fillId="17" borderId="49" xfId="0" applyNumberFormat="1" applyFont="1" applyFill="1" applyBorder="1" applyAlignment="1">
      <alignment horizontal="center" vertical="center" wrapText="1"/>
    </xf>
    <xf numFmtId="4" fontId="17" fillId="17" borderId="50" xfId="0" applyNumberFormat="1"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24" xfId="0" applyFont="1" applyFill="1" applyBorder="1" applyAlignment="1">
      <alignment horizontal="center" vertical="center" wrapText="1"/>
    </xf>
    <xf numFmtId="17" fontId="12" fillId="3" borderId="11" xfId="0" applyNumberFormat="1" applyFont="1" applyFill="1" applyBorder="1" applyAlignment="1">
      <alignment horizontal="center" vertical="center" wrapText="1"/>
    </xf>
    <xf numFmtId="17" fontId="12" fillId="3" borderId="43" xfId="0" applyNumberFormat="1" applyFont="1" applyFill="1" applyBorder="1" applyAlignment="1">
      <alignment horizontal="center" vertical="center" wrapText="1"/>
    </xf>
    <xf numFmtId="17" fontId="12" fillId="3" borderId="24" xfId="0" applyNumberFormat="1" applyFont="1" applyFill="1" applyBorder="1" applyAlignment="1">
      <alignment horizontal="center" vertical="center" wrapText="1"/>
    </xf>
    <xf numFmtId="0" fontId="15" fillId="15" borderId="57" xfId="0" applyFont="1" applyFill="1" applyBorder="1" applyAlignment="1">
      <alignment horizontal="center" vertical="center" wrapText="1"/>
    </xf>
    <xf numFmtId="0" fontId="15" fillId="15" borderId="49" xfId="0" applyFont="1" applyFill="1" applyBorder="1" applyAlignment="1">
      <alignment horizontal="center" vertical="center" wrapText="1"/>
    </xf>
    <xf numFmtId="0" fontId="15" fillId="15" borderId="50" xfId="0" applyFont="1" applyFill="1" applyBorder="1" applyAlignment="1">
      <alignment horizontal="center" vertical="center" wrapText="1"/>
    </xf>
    <xf numFmtId="0" fontId="15" fillId="15" borderId="58" xfId="0" applyFont="1" applyFill="1" applyBorder="1" applyAlignment="1">
      <alignment horizontal="center" vertical="center" wrapText="1"/>
    </xf>
    <xf numFmtId="0" fontId="15" fillId="15" borderId="53" xfId="0" applyFont="1" applyFill="1" applyBorder="1" applyAlignment="1">
      <alignment horizontal="center" vertical="center" wrapText="1"/>
    </xf>
    <xf numFmtId="0" fontId="15" fillId="15" borderId="60" xfId="0" applyFont="1" applyFill="1" applyBorder="1" applyAlignment="1">
      <alignment horizontal="center" vertical="center" wrapText="1"/>
    </xf>
    <xf numFmtId="164" fontId="12" fillId="15" borderId="57" xfId="1" applyFont="1" applyFill="1" applyBorder="1" applyAlignment="1">
      <alignment horizontal="center" vertical="center" wrapText="1"/>
    </xf>
    <xf numFmtId="164" fontId="12" fillId="15" borderId="49" xfId="1" applyFont="1" applyFill="1" applyBorder="1" applyAlignment="1">
      <alignment horizontal="center" vertical="center" wrapText="1"/>
    </xf>
    <xf numFmtId="164" fontId="12" fillId="15" borderId="50" xfId="1" applyFont="1" applyFill="1" applyBorder="1" applyAlignment="1">
      <alignment horizontal="center" vertical="center" wrapText="1"/>
    </xf>
    <xf numFmtId="8" fontId="12" fillId="17" borderId="57" xfId="0" applyNumberFormat="1" applyFont="1" applyFill="1" applyBorder="1" applyAlignment="1">
      <alignment horizontal="center" vertical="center" wrapText="1"/>
    </xf>
    <xf numFmtId="8" fontId="12" fillId="17" borderId="50" xfId="0" applyNumberFormat="1" applyFont="1" applyFill="1" applyBorder="1" applyAlignment="1">
      <alignment horizontal="center" vertical="center" wrapText="1"/>
    </xf>
    <xf numFmtId="0" fontId="12" fillId="17" borderId="56" xfId="0" applyFont="1" applyFill="1" applyBorder="1" applyAlignment="1">
      <alignment horizontal="center" vertical="center" wrapText="1"/>
    </xf>
    <xf numFmtId="0" fontId="12" fillId="17" borderId="59" xfId="0" applyFont="1" applyFill="1" applyBorder="1" applyAlignment="1">
      <alignment horizontal="center" vertical="center" wrapText="1"/>
    </xf>
    <xf numFmtId="0" fontId="12" fillId="17" borderId="55" xfId="0" applyFont="1" applyFill="1" applyBorder="1" applyAlignment="1">
      <alignment horizontal="center" vertical="center" wrapText="1"/>
    </xf>
    <xf numFmtId="4" fontId="12" fillId="17" borderId="57" xfId="0" applyNumberFormat="1" applyFont="1" applyFill="1" applyBorder="1" applyAlignment="1">
      <alignment horizontal="center" vertical="center" wrapText="1"/>
    </xf>
    <xf numFmtId="4" fontId="12" fillId="17" borderId="49" xfId="0" applyNumberFormat="1" applyFont="1" applyFill="1" applyBorder="1" applyAlignment="1">
      <alignment horizontal="center" vertical="center" wrapText="1"/>
    </xf>
    <xf numFmtId="4" fontId="12" fillId="17" borderId="50" xfId="0" applyNumberFormat="1" applyFont="1" applyFill="1" applyBorder="1" applyAlignment="1">
      <alignment horizontal="center" vertical="center" wrapText="1"/>
    </xf>
    <xf numFmtId="4" fontId="12" fillId="15" borderId="57" xfId="0" applyNumberFormat="1" applyFont="1" applyFill="1" applyBorder="1" applyAlignment="1">
      <alignment horizontal="center" vertical="center" wrapText="1"/>
    </xf>
    <xf numFmtId="4" fontId="12" fillId="15" borderId="49" xfId="0" applyNumberFormat="1" applyFont="1" applyFill="1" applyBorder="1" applyAlignment="1">
      <alignment horizontal="center" vertical="center" wrapText="1"/>
    </xf>
    <xf numFmtId="4" fontId="12" fillId="15" borderId="50" xfId="0" applyNumberFormat="1" applyFont="1" applyFill="1" applyBorder="1" applyAlignment="1">
      <alignment horizontal="center" vertical="center" wrapText="1"/>
    </xf>
    <xf numFmtId="0" fontId="15" fillId="15" borderId="74" xfId="0" applyFont="1" applyFill="1" applyBorder="1" applyAlignment="1">
      <alignment horizontal="center" vertical="center" wrapText="1"/>
    </xf>
    <xf numFmtId="3" fontId="17" fillId="15" borderId="88" xfId="0" applyNumberFormat="1" applyFont="1" applyFill="1" applyBorder="1" applyAlignment="1">
      <alignment horizontal="center" vertical="center" wrapText="1"/>
    </xf>
    <xf numFmtId="3" fontId="17" fillId="15" borderId="53" xfId="0" applyNumberFormat="1" applyFont="1" applyFill="1" applyBorder="1" applyAlignment="1">
      <alignment horizontal="center" vertical="center" wrapText="1"/>
    </xf>
    <xf numFmtId="3" fontId="17" fillId="15" borderId="60" xfId="0" applyNumberFormat="1" applyFont="1" applyFill="1" applyBorder="1" applyAlignment="1">
      <alignment horizontal="center" vertical="center" wrapText="1"/>
    </xf>
    <xf numFmtId="4" fontId="17" fillId="17" borderId="56" xfId="0" applyNumberFormat="1" applyFont="1" applyFill="1" applyBorder="1" applyAlignment="1">
      <alignment horizontal="center" vertical="center" wrapText="1"/>
    </xf>
    <xf numFmtId="4" fontId="17" fillId="17" borderId="59" xfId="0" applyNumberFormat="1" applyFont="1" applyFill="1" applyBorder="1" applyAlignment="1">
      <alignment horizontal="center" vertical="center" wrapText="1"/>
    </xf>
    <xf numFmtId="4" fontId="17" fillId="17" borderId="55" xfId="0" applyNumberFormat="1"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2" fillId="3" borderId="64" xfId="0" applyFont="1" applyFill="1" applyBorder="1" applyAlignment="1">
      <alignment horizontal="center" vertical="center" wrapText="1"/>
    </xf>
    <xf numFmtId="8" fontId="17" fillId="17" borderId="57" xfId="0" applyNumberFormat="1" applyFont="1" applyFill="1" applyBorder="1" applyAlignment="1">
      <alignment horizontal="center" vertical="center" wrapText="1"/>
    </xf>
    <xf numFmtId="8" fontId="17" fillId="17" borderId="49" xfId="0" applyNumberFormat="1" applyFont="1" applyFill="1" applyBorder="1" applyAlignment="1">
      <alignment horizontal="center" vertical="center" wrapText="1"/>
    </xf>
    <xf numFmtId="8" fontId="17" fillId="17" borderId="50" xfId="0" applyNumberFormat="1" applyFont="1" applyFill="1" applyBorder="1" applyAlignment="1">
      <alignment horizontal="center" vertical="center" wrapText="1"/>
    </xf>
    <xf numFmtId="0" fontId="15" fillId="15" borderId="87" xfId="0" applyFont="1" applyFill="1" applyBorder="1" applyAlignment="1">
      <alignment horizontal="center" vertical="center" wrapText="1"/>
    </xf>
    <xf numFmtId="0" fontId="17" fillId="17" borderId="57" xfId="0" applyFont="1" applyFill="1" applyBorder="1" applyAlignment="1">
      <alignment horizontal="center" vertical="center" wrapText="1"/>
    </xf>
    <xf numFmtId="0" fontId="17" fillId="17" borderId="49" xfId="0" applyFont="1" applyFill="1" applyBorder="1" applyAlignment="1">
      <alignment horizontal="center" vertical="center" wrapText="1"/>
    </xf>
    <xf numFmtId="0" fontId="17" fillId="17" borderId="50" xfId="0" applyFont="1" applyFill="1" applyBorder="1" applyAlignment="1">
      <alignment horizontal="center" vertical="center" wrapText="1"/>
    </xf>
    <xf numFmtId="0" fontId="12" fillId="0" borderId="57"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78" xfId="0" applyFont="1" applyFill="1" applyBorder="1" applyAlignment="1">
      <alignment horizontal="center" vertical="center" wrapText="1"/>
    </xf>
    <xf numFmtId="0" fontId="12" fillId="0" borderId="79"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7" fillId="17" borderId="56" xfId="0" applyFont="1" applyFill="1" applyBorder="1" applyAlignment="1">
      <alignment horizontal="center" vertical="center" wrapText="1"/>
    </xf>
    <xf numFmtId="0" fontId="17" fillId="17" borderId="59" xfId="0" applyFont="1" applyFill="1" applyBorder="1" applyAlignment="1">
      <alignment horizontal="center" vertical="center" wrapText="1"/>
    </xf>
    <xf numFmtId="0" fontId="17" fillId="17" borderId="55" xfId="0" applyFont="1" applyFill="1" applyBorder="1" applyAlignment="1">
      <alignment horizontal="center" vertical="center" wrapText="1"/>
    </xf>
    <xf numFmtId="4" fontId="17" fillId="15" borderId="57" xfId="0" applyNumberFormat="1" applyFont="1" applyFill="1" applyBorder="1" applyAlignment="1">
      <alignment horizontal="center" vertical="center"/>
    </xf>
    <xf numFmtId="4" fontId="17" fillId="15" borderId="49" xfId="0" applyNumberFormat="1" applyFont="1" applyFill="1" applyBorder="1" applyAlignment="1">
      <alignment horizontal="center" vertical="center"/>
    </xf>
    <xf numFmtId="4" fontId="17" fillId="15" borderId="50" xfId="0" applyNumberFormat="1" applyFont="1" applyFill="1" applyBorder="1" applyAlignment="1">
      <alignment horizontal="center" vertical="center"/>
    </xf>
    <xf numFmtId="0" fontId="12" fillId="0" borderId="72" xfId="0" applyFont="1" applyBorder="1" applyAlignment="1">
      <alignment horizontal="center" vertical="center" wrapText="1"/>
    </xf>
    <xf numFmtId="0" fontId="13" fillId="16" borderId="41" xfId="0" applyFont="1" applyFill="1" applyBorder="1" applyAlignment="1">
      <alignment horizontal="center" vertical="center" wrapText="1"/>
    </xf>
    <xf numFmtId="0" fontId="12" fillId="0" borderId="68"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43" xfId="0" applyNumberFormat="1" applyFont="1" applyBorder="1" applyAlignment="1">
      <alignment horizontal="center" vertical="center" wrapText="1"/>
    </xf>
    <xf numFmtId="49" fontId="12" fillId="0" borderId="24" xfId="0" applyNumberFormat="1" applyFont="1" applyBorder="1" applyAlignment="1">
      <alignment horizontal="center" vertical="center" wrapText="1"/>
    </xf>
    <xf numFmtId="3" fontId="12" fillId="0" borderId="11" xfId="0" applyNumberFormat="1" applyFont="1" applyBorder="1" applyAlignment="1">
      <alignment horizontal="center" vertical="center" wrapText="1"/>
    </xf>
    <xf numFmtId="3" fontId="12" fillId="0" borderId="24" xfId="0" applyNumberFormat="1" applyFont="1" applyBorder="1" applyAlignment="1">
      <alignment horizontal="center" vertical="center" wrapText="1"/>
    </xf>
    <xf numFmtId="3" fontId="12" fillId="0" borderId="62" xfId="0" applyNumberFormat="1" applyFont="1" applyBorder="1" applyAlignment="1">
      <alignment horizontal="center" vertical="center" wrapText="1"/>
    </xf>
    <xf numFmtId="3" fontId="12" fillId="0" borderId="64" xfId="0" applyNumberFormat="1" applyFont="1" applyBorder="1" applyAlignment="1">
      <alignment horizontal="center" vertical="center" wrapText="1"/>
    </xf>
    <xf numFmtId="3" fontId="17" fillId="17" borderId="56" xfId="0" applyNumberFormat="1" applyFont="1" applyFill="1" applyBorder="1" applyAlignment="1">
      <alignment horizontal="center" vertical="center" wrapText="1"/>
    </xf>
    <xf numFmtId="3" fontId="17" fillId="17" borderId="55" xfId="0" applyNumberFormat="1" applyFont="1" applyFill="1" applyBorder="1" applyAlignment="1">
      <alignment horizontal="center" vertical="center" wrapText="1"/>
    </xf>
    <xf numFmtId="0" fontId="12" fillId="0" borderId="89"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24" xfId="0" applyFont="1" applyFill="1" applyBorder="1" applyAlignment="1">
      <alignment horizontal="center" vertical="center" wrapText="1"/>
    </xf>
    <xf numFmtId="4" fontId="17" fillId="15" borderId="57" xfId="0" applyNumberFormat="1" applyFont="1" applyFill="1" applyBorder="1" applyAlignment="1">
      <alignment horizontal="center" vertical="center" wrapText="1"/>
    </xf>
    <xf numFmtId="0" fontId="17" fillId="15" borderId="56" xfId="0" applyFont="1" applyFill="1" applyBorder="1" applyAlignment="1">
      <alignment horizontal="center" vertical="center" wrapText="1"/>
    </xf>
    <xf numFmtId="0" fontId="17" fillId="15" borderId="59" xfId="0" applyFont="1" applyFill="1" applyBorder="1" applyAlignment="1">
      <alignment horizontal="center" vertical="center" wrapText="1"/>
    </xf>
    <xf numFmtId="0" fontId="17" fillId="15" borderId="55" xfId="0" applyFont="1" applyFill="1" applyBorder="1" applyAlignment="1">
      <alignment horizontal="center" vertical="center" wrapText="1"/>
    </xf>
    <xf numFmtId="10" fontId="12" fillId="0" borderId="62" xfId="0" applyNumberFormat="1" applyFont="1" applyBorder="1" applyAlignment="1">
      <alignment horizontal="center" vertical="center" wrapText="1"/>
    </xf>
    <xf numFmtId="10" fontId="12" fillId="0" borderId="63" xfId="0" applyNumberFormat="1" applyFont="1" applyBorder="1" applyAlignment="1">
      <alignment horizontal="center" vertical="center" wrapText="1"/>
    </xf>
    <xf numFmtId="10" fontId="12" fillId="0" borderId="64" xfId="0" applyNumberFormat="1" applyFont="1" applyBorder="1" applyAlignment="1">
      <alignment horizontal="center" vertical="center" wrapText="1"/>
    </xf>
    <xf numFmtId="3" fontId="17" fillId="17" borderId="59" xfId="0" applyNumberFormat="1" applyFont="1" applyFill="1" applyBorder="1" applyAlignment="1">
      <alignment horizontal="center" vertical="center" wrapText="1"/>
    </xf>
    <xf numFmtId="0" fontId="12" fillId="17" borderId="57" xfId="0" applyFont="1" applyFill="1" applyBorder="1" applyAlignment="1">
      <alignment horizontal="center" vertical="center" wrapText="1"/>
    </xf>
    <xf numFmtId="0" fontId="12" fillId="17" borderId="49" xfId="0" applyFont="1" applyFill="1" applyBorder="1" applyAlignment="1">
      <alignment horizontal="center" vertical="center" wrapText="1"/>
    </xf>
    <xf numFmtId="0" fontId="12" fillId="17" borderId="50" xfId="0" applyFont="1" applyFill="1" applyBorder="1" applyAlignment="1">
      <alignment horizontal="center" vertical="center" wrapText="1"/>
    </xf>
    <xf numFmtId="10" fontId="12" fillId="0" borderId="11" xfId="0" applyNumberFormat="1" applyFont="1" applyBorder="1" applyAlignment="1">
      <alignment horizontal="center" vertical="center" wrapText="1"/>
    </xf>
    <xf numFmtId="10" fontId="12" fillId="0" borderId="43" xfId="0" applyNumberFormat="1" applyFont="1" applyBorder="1" applyAlignment="1">
      <alignment horizontal="center" vertical="center" wrapText="1"/>
    </xf>
    <xf numFmtId="10" fontId="12" fillId="0" borderId="24" xfId="0" applyNumberFormat="1" applyFont="1" applyBorder="1" applyAlignment="1">
      <alignment horizontal="center" vertical="center" wrapText="1"/>
    </xf>
    <xf numFmtId="167" fontId="17" fillId="17" borderId="57" xfId="0" applyNumberFormat="1" applyFont="1" applyFill="1" applyBorder="1" applyAlignment="1">
      <alignment horizontal="center" vertical="center" wrapText="1"/>
    </xf>
    <xf numFmtId="167" fontId="17" fillId="17" borderId="49" xfId="0" applyNumberFormat="1" applyFont="1" applyFill="1" applyBorder="1" applyAlignment="1">
      <alignment horizontal="center" vertical="center" wrapText="1"/>
    </xf>
    <xf numFmtId="167" fontId="17" fillId="17" borderId="50" xfId="0" applyNumberFormat="1" applyFont="1" applyFill="1" applyBorder="1" applyAlignment="1">
      <alignment horizontal="center" vertical="center" wrapText="1"/>
    </xf>
    <xf numFmtId="0" fontId="12" fillId="15" borderId="56" xfId="0" applyFont="1" applyFill="1" applyBorder="1" applyAlignment="1">
      <alignment horizontal="center" vertical="center" wrapText="1"/>
    </xf>
    <xf numFmtId="0" fontId="12" fillId="15" borderId="59" xfId="0" applyFont="1" applyFill="1" applyBorder="1" applyAlignment="1">
      <alignment horizontal="center" vertical="center" wrapText="1"/>
    </xf>
    <xf numFmtId="0" fontId="12" fillId="15" borderId="55" xfId="0" applyFont="1" applyFill="1" applyBorder="1" applyAlignment="1">
      <alignment horizontal="center" vertical="center" wrapText="1"/>
    </xf>
    <xf numFmtId="0" fontId="12" fillId="15" borderId="57" xfId="0" applyFont="1" applyFill="1" applyBorder="1" applyAlignment="1">
      <alignment horizontal="center" vertical="center" wrapText="1"/>
    </xf>
    <xf numFmtId="0" fontId="12" fillId="15" borderId="49" xfId="0" applyFont="1" applyFill="1" applyBorder="1" applyAlignment="1">
      <alignment horizontal="center" vertical="center" wrapText="1"/>
    </xf>
    <xf numFmtId="0" fontId="12" fillId="15" borderId="50" xfId="0" applyFont="1" applyFill="1" applyBorder="1" applyAlignment="1">
      <alignment horizontal="center" vertical="center" wrapText="1"/>
    </xf>
    <xf numFmtId="0" fontId="12" fillId="15" borderId="92" xfId="0" applyFont="1" applyFill="1" applyBorder="1" applyAlignment="1">
      <alignment horizontal="center" vertical="center" wrapText="1"/>
    </xf>
    <xf numFmtId="0" fontId="12" fillId="15" borderId="43" xfId="0" applyFont="1" applyFill="1" applyBorder="1" applyAlignment="1">
      <alignment horizontal="center" vertical="center" wrapText="1"/>
    </xf>
    <xf numFmtId="0" fontId="12" fillId="15" borderId="24" xfId="0" applyFont="1" applyFill="1" applyBorder="1" applyAlignment="1">
      <alignment horizontal="center" vertical="center" wrapText="1"/>
    </xf>
    <xf numFmtId="0" fontId="12" fillId="15" borderId="11" xfId="0" applyFont="1" applyFill="1" applyBorder="1" applyAlignment="1">
      <alignment horizontal="center" vertical="center" wrapText="1"/>
    </xf>
    <xf numFmtId="0" fontId="12" fillId="15" borderId="89" xfId="0" applyFont="1" applyFill="1" applyBorder="1" applyAlignment="1">
      <alignment horizontal="center" vertical="center" wrapText="1"/>
    </xf>
    <xf numFmtId="0" fontId="12" fillId="15" borderId="90" xfId="0" applyFont="1" applyFill="1" applyBorder="1" applyAlignment="1">
      <alignment horizontal="center" vertical="center" wrapText="1"/>
    </xf>
    <xf numFmtId="0" fontId="12" fillId="15" borderId="61" xfId="0" applyFont="1" applyFill="1" applyBorder="1" applyAlignment="1">
      <alignment horizontal="center" vertical="center" wrapText="1"/>
    </xf>
    <xf numFmtId="0" fontId="12" fillId="15" borderId="91" xfId="0" applyFont="1" applyFill="1" applyBorder="1" applyAlignment="1">
      <alignment horizontal="center" vertical="center" wrapText="1"/>
    </xf>
    <xf numFmtId="4" fontId="12" fillId="15" borderId="93" xfId="0" applyNumberFormat="1" applyFont="1" applyFill="1" applyBorder="1" applyAlignment="1">
      <alignment horizontal="center" vertical="center" wrapText="1"/>
    </xf>
    <xf numFmtId="4" fontId="12" fillId="15" borderId="79" xfId="0" applyNumberFormat="1" applyFont="1" applyFill="1" applyBorder="1" applyAlignment="1">
      <alignment horizontal="center" vertical="center" wrapText="1"/>
    </xf>
    <xf numFmtId="4" fontId="12" fillId="15" borderId="94" xfId="0" applyNumberFormat="1" applyFont="1" applyFill="1" applyBorder="1" applyAlignment="1">
      <alignment horizontal="center" vertical="center" wrapText="1"/>
    </xf>
    <xf numFmtId="49" fontId="12" fillId="3" borderId="11" xfId="0" applyNumberFormat="1" applyFont="1" applyFill="1" applyBorder="1" applyAlignment="1">
      <alignment horizontal="center" vertical="center" wrapText="1"/>
    </xf>
    <xf numFmtId="49" fontId="12" fillId="3" borderId="43" xfId="0" applyNumberFormat="1" applyFont="1" applyFill="1" applyBorder="1" applyAlignment="1">
      <alignment horizontal="center" vertical="center" wrapText="1"/>
    </xf>
    <xf numFmtId="49" fontId="12" fillId="3" borderId="24" xfId="0" applyNumberFormat="1" applyFont="1" applyFill="1" applyBorder="1" applyAlignment="1">
      <alignment horizontal="center" vertical="center" wrapText="1"/>
    </xf>
    <xf numFmtId="4" fontId="12" fillId="3" borderId="11" xfId="0" applyNumberFormat="1" applyFont="1" applyFill="1" applyBorder="1" applyAlignment="1">
      <alignment horizontal="center" vertical="center" wrapText="1"/>
    </xf>
    <xf numFmtId="4" fontId="12" fillId="3" borderId="43" xfId="0" applyNumberFormat="1" applyFont="1" applyFill="1" applyBorder="1" applyAlignment="1">
      <alignment horizontal="center" vertical="center" wrapText="1"/>
    </xf>
    <xf numFmtId="4" fontId="12" fillId="3" borderId="24" xfId="0" applyNumberFormat="1" applyFont="1" applyFill="1" applyBorder="1" applyAlignment="1">
      <alignment horizontal="center" vertical="center" wrapText="1"/>
    </xf>
    <xf numFmtId="0" fontId="12" fillId="14" borderId="11" xfId="0" applyFont="1" applyFill="1" applyBorder="1" applyAlignment="1">
      <alignment horizontal="center" vertical="center" wrapText="1"/>
    </xf>
    <xf numFmtId="0" fontId="12" fillId="14" borderId="43" xfId="0" applyFont="1" applyFill="1" applyBorder="1" applyAlignment="1">
      <alignment horizontal="center" vertical="center" wrapText="1"/>
    </xf>
    <xf numFmtId="0" fontId="12" fillId="14" borderId="24"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14" borderId="67" xfId="0" applyFont="1" applyFill="1" applyBorder="1" applyAlignment="1">
      <alignment horizontal="center" vertical="center" wrapText="1"/>
    </xf>
    <xf numFmtId="0" fontId="12" fillId="14" borderId="68" xfId="0" applyFont="1" applyFill="1" applyBorder="1" applyAlignment="1">
      <alignment horizontal="center" vertical="center" wrapText="1"/>
    </xf>
    <xf numFmtId="0" fontId="12" fillId="14" borderId="69" xfId="0" applyFont="1" applyFill="1" applyBorder="1" applyAlignment="1">
      <alignment horizontal="center" vertical="center" wrapText="1"/>
    </xf>
    <xf numFmtId="3" fontId="12" fillId="3" borderId="62" xfId="0" applyNumberFormat="1" applyFont="1" applyFill="1" applyBorder="1" applyAlignment="1">
      <alignment horizontal="center" vertical="center" wrapText="1"/>
    </xf>
    <xf numFmtId="3" fontId="12" fillId="3" borderId="64" xfId="0" applyNumberFormat="1" applyFont="1" applyFill="1" applyBorder="1" applyAlignment="1">
      <alignment horizontal="center" vertical="center" wrapText="1"/>
    </xf>
    <xf numFmtId="0" fontId="12" fillId="3" borderId="67" xfId="0" applyFont="1" applyFill="1" applyBorder="1" applyAlignment="1">
      <alignment horizontal="center" vertical="center" wrapText="1"/>
    </xf>
    <xf numFmtId="0" fontId="12" fillId="3" borderId="68" xfId="0" applyFont="1" applyFill="1" applyBorder="1" applyAlignment="1">
      <alignment horizontal="center" vertical="center" wrapText="1"/>
    </xf>
    <xf numFmtId="0" fontId="12" fillId="3" borderId="69" xfId="0" applyFont="1" applyFill="1" applyBorder="1" applyAlignment="1">
      <alignment horizontal="center" vertical="center" wrapText="1"/>
    </xf>
    <xf numFmtId="3" fontId="12" fillId="3" borderId="63" xfId="0" applyNumberFormat="1" applyFont="1" applyFill="1" applyBorder="1" applyAlignment="1">
      <alignment horizontal="center" vertical="center" wrapText="1"/>
    </xf>
    <xf numFmtId="0" fontId="13" fillId="16" borderId="25" xfId="0" applyFont="1" applyFill="1" applyBorder="1" applyAlignment="1">
      <alignment horizontal="center" vertical="center" wrapText="1"/>
    </xf>
    <xf numFmtId="4" fontId="12" fillId="0" borderId="67" xfId="0" applyNumberFormat="1" applyFont="1" applyBorder="1" applyAlignment="1">
      <alignment horizontal="center" vertical="center" wrapText="1"/>
    </xf>
    <xf numFmtId="4" fontId="12" fillId="0" borderId="68" xfId="0" applyNumberFormat="1" applyFont="1" applyBorder="1" applyAlignment="1">
      <alignment horizontal="center" vertical="center" wrapText="1"/>
    </xf>
    <xf numFmtId="4" fontId="12" fillId="0" borderId="69" xfId="0" applyNumberFormat="1" applyFont="1" applyBorder="1" applyAlignment="1">
      <alignment horizontal="center" vertical="center" wrapText="1"/>
    </xf>
    <xf numFmtId="0" fontId="17" fillId="15" borderId="57" xfId="0" applyFont="1" applyFill="1" applyBorder="1" applyAlignment="1">
      <alignment horizontal="center" vertical="center"/>
    </xf>
    <xf numFmtId="0" fontId="17" fillId="15" borderId="49" xfId="0" applyFont="1" applyFill="1" applyBorder="1" applyAlignment="1">
      <alignment horizontal="center" vertical="center"/>
    </xf>
    <xf numFmtId="0" fontId="17" fillId="15" borderId="50" xfId="0" applyFont="1" applyFill="1" applyBorder="1" applyAlignment="1">
      <alignment horizontal="center" vertical="center"/>
    </xf>
    <xf numFmtId="166" fontId="12" fillId="3" borderId="11" xfId="0" applyNumberFormat="1" applyFont="1" applyFill="1" applyBorder="1" applyAlignment="1">
      <alignment horizontal="center" vertical="center" wrapText="1"/>
    </xf>
    <xf numFmtId="166" fontId="12" fillId="3" borderId="43" xfId="0" applyNumberFormat="1" applyFont="1" applyFill="1" applyBorder="1" applyAlignment="1">
      <alignment horizontal="center" vertical="center" wrapText="1"/>
    </xf>
    <xf numFmtId="166" fontId="12" fillId="3" borderId="24" xfId="0" applyNumberFormat="1" applyFont="1" applyFill="1" applyBorder="1" applyAlignment="1">
      <alignment horizontal="center" vertical="center" wrapText="1"/>
    </xf>
    <xf numFmtId="166" fontId="12" fillId="3" borderId="62" xfId="0" applyNumberFormat="1" applyFont="1" applyFill="1" applyBorder="1" applyAlignment="1">
      <alignment horizontal="center" vertical="center" wrapText="1"/>
    </xf>
    <xf numFmtId="166" fontId="12" fillId="3" borderId="63" xfId="0" applyNumberFormat="1" applyFont="1" applyFill="1" applyBorder="1" applyAlignment="1">
      <alignment horizontal="center" vertical="center" wrapText="1"/>
    </xf>
    <xf numFmtId="166" fontId="12" fillId="3" borderId="64" xfId="0" applyNumberFormat="1" applyFont="1" applyFill="1" applyBorder="1" applyAlignment="1">
      <alignment horizontal="center" vertical="center" wrapText="1"/>
    </xf>
    <xf numFmtId="0" fontId="13" fillId="16" borderId="22" xfId="0" quotePrefix="1" applyFont="1" applyFill="1" applyBorder="1" applyAlignment="1">
      <alignment horizontal="center" vertical="center" wrapText="1"/>
    </xf>
    <xf numFmtId="0" fontId="13" fillId="16" borderId="41" xfId="0" quotePrefix="1" applyFont="1" applyFill="1" applyBorder="1" applyAlignment="1">
      <alignment horizontal="center" vertical="center" wrapText="1"/>
    </xf>
    <xf numFmtId="0" fontId="13" fillId="16" borderId="23" xfId="0" quotePrefix="1" applyFont="1" applyFill="1" applyBorder="1" applyAlignment="1">
      <alignment horizontal="center" vertical="center" wrapText="1"/>
    </xf>
    <xf numFmtId="0" fontId="13" fillId="11" borderId="37" xfId="0" applyFont="1" applyFill="1" applyBorder="1" applyAlignment="1">
      <alignment horizontal="center" vertical="center" wrapText="1"/>
    </xf>
    <xf numFmtId="0" fontId="13" fillId="11" borderId="36" xfId="0" applyFont="1" applyFill="1" applyBorder="1" applyAlignment="1">
      <alignment horizontal="center" vertical="center" wrapText="1"/>
    </xf>
    <xf numFmtId="0" fontId="13" fillId="11" borderId="97" xfId="0" applyFont="1" applyFill="1" applyBorder="1" applyAlignment="1">
      <alignment horizontal="center" vertical="center" wrapText="1"/>
    </xf>
    <xf numFmtId="0" fontId="13" fillId="12" borderId="95" xfId="0" applyFont="1" applyFill="1" applyBorder="1" applyAlignment="1">
      <alignment horizontal="center" vertical="center" wrapText="1"/>
    </xf>
    <xf numFmtId="0" fontId="13" fillId="12" borderId="20" xfId="0" applyFont="1" applyFill="1" applyBorder="1" applyAlignment="1">
      <alignment horizontal="center" vertical="center" wrapText="1"/>
    </xf>
    <xf numFmtId="0" fontId="13" fillId="12" borderId="96" xfId="0" applyFont="1" applyFill="1" applyBorder="1" applyAlignment="1">
      <alignment horizontal="center" vertical="center" wrapText="1"/>
    </xf>
    <xf numFmtId="0" fontId="13" fillId="9" borderId="37" xfId="0" applyFont="1" applyFill="1" applyBorder="1" applyAlignment="1">
      <alignment horizontal="center" vertical="center" wrapText="1"/>
    </xf>
    <xf numFmtId="0" fontId="13" fillId="9" borderId="36" xfId="0" applyFont="1" applyFill="1" applyBorder="1" applyAlignment="1">
      <alignment horizontal="center" vertical="center" wrapText="1"/>
    </xf>
    <xf numFmtId="0" fontId="13" fillId="9" borderId="108" xfId="0" applyFont="1" applyFill="1" applyBorder="1" applyAlignment="1">
      <alignment horizontal="center" vertical="center" wrapText="1"/>
    </xf>
    <xf numFmtId="0" fontId="13" fillId="9" borderId="34" xfId="0" applyFont="1" applyFill="1" applyBorder="1" applyAlignment="1">
      <alignment horizontal="center" vertical="center" wrapText="1"/>
    </xf>
    <xf numFmtId="0" fontId="13" fillId="9" borderId="35" xfId="0" applyFont="1" applyFill="1" applyBorder="1" applyAlignment="1">
      <alignment horizontal="center" vertical="center" wrapText="1"/>
    </xf>
    <xf numFmtId="0" fontId="13" fillId="9" borderId="109" xfId="0" applyFont="1" applyFill="1" applyBorder="1" applyAlignment="1">
      <alignment horizontal="center" vertical="center" wrapText="1"/>
    </xf>
    <xf numFmtId="0" fontId="13" fillId="10" borderId="103" xfId="0" applyFont="1" applyFill="1" applyBorder="1" applyAlignment="1">
      <alignment horizontal="center" vertical="center"/>
    </xf>
    <xf numFmtId="0" fontId="13" fillId="10" borderId="104" xfId="0" applyFont="1" applyFill="1" applyBorder="1" applyAlignment="1">
      <alignment horizontal="center" vertical="center"/>
    </xf>
    <xf numFmtId="0" fontId="13" fillId="10" borderId="105" xfId="0" applyFont="1" applyFill="1" applyBorder="1" applyAlignment="1">
      <alignment horizontal="center" vertical="center"/>
    </xf>
    <xf numFmtId="0" fontId="13" fillId="10" borderId="47" xfId="0" applyFont="1" applyFill="1" applyBorder="1" applyAlignment="1">
      <alignment horizontal="center" vertical="center"/>
    </xf>
    <xf numFmtId="0" fontId="13" fillId="10" borderId="106" xfId="0" applyFont="1" applyFill="1" applyBorder="1" applyAlignment="1">
      <alignment horizontal="center" vertical="center"/>
    </xf>
    <xf numFmtId="0" fontId="13" fillId="10" borderId="107" xfId="0" applyFont="1" applyFill="1" applyBorder="1" applyAlignment="1">
      <alignment horizontal="center" vertical="center"/>
    </xf>
    <xf numFmtId="0" fontId="13" fillId="9" borderId="26" xfId="0" applyFont="1" applyFill="1" applyBorder="1" applyAlignment="1">
      <alignment horizontal="center" vertical="center" wrapText="1"/>
    </xf>
    <xf numFmtId="0" fontId="13" fillId="9" borderId="29"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3" fillId="9" borderId="101"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10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96" xfId="0" applyFont="1" applyFill="1" applyBorder="1" applyAlignment="1">
      <alignment horizontal="center" vertical="center" wrapText="1"/>
    </xf>
    <xf numFmtId="0" fontId="13" fillId="16" borderId="70" xfId="0" applyFont="1" applyFill="1" applyBorder="1" applyAlignment="1">
      <alignment horizontal="center" vertical="center" wrapText="1"/>
    </xf>
    <xf numFmtId="0" fontId="12" fillId="9" borderId="38"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101"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12" fillId="9" borderId="98" xfId="0" applyFont="1" applyFill="1" applyBorder="1" applyAlignment="1">
      <alignment horizontal="center" vertical="center" wrapText="1"/>
    </xf>
    <xf numFmtId="0" fontId="12" fillId="9" borderId="99" xfId="0" applyFont="1" applyFill="1" applyBorder="1" applyAlignment="1">
      <alignment horizontal="center" vertical="center" wrapText="1"/>
    </xf>
    <xf numFmtId="0" fontId="12" fillId="9" borderId="100"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24" xfId="0" applyFont="1" applyBorder="1" applyAlignment="1">
      <alignment horizontal="center" vertical="center" wrapText="1"/>
    </xf>
    <xf numFmtId="3" fontId="12" fillId="0" borderId="11" xfId="0" quotePrefix="1" applyNumberFormat="1" applyFont="1" applyBorder="1" applyAlignment="1">
      <alignment horizontal="center" vertical="center" wrapText="1"/>
    </xf>
    <xf numFmtId="3" fontId="12" fillId="0" borderId="43" xfId="0" quotePrefix="1" applyNumberFormat="1" applyFont="1" applyBorder="1" applyAlignment="1">
      <alignment horizontal="center" vertical="center" wrapText="1"/>
    </xf>
    <xf numFmtId="3" fontId="12" fillId="0" borderId="24" xfId="0" quotePrefix="1" applyNumberFormat="1" applyFont="1" applyBorder="1" applyAlignment="1">
      <alignment horizontal="center" vertical="center" wrapText="1"/>
    </xf>
    <xf numFmtId="0" fontId="12" fillId="0" borderId="92" xfId="0" applyFont="1" applyBorder="1" applyAlignment="1">
      <alignment horizontal="center" vertical="center" wrapText="1"/>
    </xf>
    <xf numFmtId="49" fontId="12" fillId="0" borderId="67" xfId="0" applyNumberFormat="1" applyFont="1" applyBorder="1" applyAlignment="1">
      <alignment horizontal="center" vertical="center" wrapText="1"/>
    </xf>
    <xf numFmtId="49" fontId="12" fillId="0" borderId="68" xfId="0" applyNumberFormat="1" applyFont="1" applyBorder="1" applyAlignment="1">
      <alignment horizontal="center" vertical="center" wrapText="1"/>
    </xf>
    <xf numFmtId="49" fontId="12" fillId="0" borderId="69" xfId="0" applyNumberFormat="1" applyFont="1" applyBorder="1" applyAlignment="1">
      <alignment horizontal="center" vertical="center" wrapText="1"/>
    </xf>
    <xf numFmtId="9" fontId="12" fillId="17" borderId="56" xfId="0" applyNumberFormat="1" applyFont="1" applyFill="1" applyBorder="1" applyAlignment="1">
      <alignment horizontal="center" vertical="center" wrapText="1"/>
    </xf>
    <xf numFmtId="9" fontId="12" fillId="17" borderId="59" xfId="0" applyNumberFormat="1" applyFont="1" applyFill="1" applyBorder="1" applyAlignment="1">
      <alignment horizontal="center" vertical="center" wrapText="1"/>
    </xf>
    <xf numFmtId="9" fontId="12" fillId="17" borderId="55" xfId="0" applyNumberFormat="1" applyFont="1" applyFill="1" applyBorder="1" applyAlignment="1">
      <alignment horizontal="center" vertical="center" wrapText="1"/>
    </xf>
    <xf numFmtId="3" fontId="12" fillId="0" borderId="43" xfId="0" applyNumberFormat="1" applyFont="1" applyBorder="1" applyAlignment="1">
      <alignment horizontal="center" vertical="center" wrapText="1"/>
    </xf>
    <xf numFmtId="3" fontId="12" fillId="0" borderId="63" xfId="0" applyNumberFormat="1" applyFont="1" applyBorder="1" applyAlignment="1">
      <alignment horizontal="center" vertical="center" wrapText="1"/>
    </xf>
    <xf numFmtId="8" fontId="12" fillId="17" borderId="49" xfId="0" applyNumberFormat="1" applyFont="1" applyFill="1" applyBorder="1" applyAlignment="1">
      <alignment horizontal="center" vertical="center" wrapText="1"/>
    </xf>
  </cellXfs>
  <cellStyles count="2">
    <cellStyle name="Normalno" xfId="0" builtinId="0"/>
    <cellStyle name="Zarez" xfId="1" builtin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0"/></Relationships>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7" Type="http://schemas.openxmlformats.org/officeDocument/2006/relationships/styles" Target="styles.xml"/><Relationship Id="rId7" Type="http://schemas.openxmlformats.org/officeDocument/2006/relationships/externalLink" Target="externalLinks/externalLink3.xml"/><Relationship Id="rId46"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45" Type="http://customschemas.google.com/relationships/workbookmetadata" Target="metadata"/><Relationship Id="rId5" Type="http://schemas.openxmlformats.org/officeDocument/2006/relationships/externalLink" Target="externalLinks/externalLink1.xml"/><Relationship Id="rId49" Type="http://schemas.openxmlformats.org/officeDocument/2006/relationships/calcChain" Target="calcChain.xml"/><Relationship Id="rId4" Type="http://schemas.openxmlformats.org/officeDocument/2006/relationships/worksheet" Target="worksheets/sheet4.xml"/><Relationship Id="rId48"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hovil.stimac/AppData/Local/Microsoft/Windows/INetCache/Content.Outlook/FHO1WHSG/Kopija%20Za%20ispis%20Tablica%20P.P.%20MPOLJ%202020.-2024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365mps.sharepoint.com/sites/MPS/RURAL/Obrasci%20i%20zahtjevi/PROVEDBENI%20PROGRAM%20MP%202021-2024/4.%20PROVEDBENI%20PROGRAM%20_/Kopija%20Prilog%201.%20Predlo&#382;ak%20za%20provedbeni%20program%20(Upute%20v%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ihovil.stimac/AppData/Local/Microsoft/Windows/INetCache/Content.Outlook/FHO1WHSG/Prilog%201.%20Predlo&#382;ak%20za%20provedbeni%20program%20(Upute%20v%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2)"/>
      <sheetName val="List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1000"/>
  <sheetViews>
    <sheetView workbookViewId="0"/>
  </sheetViews>
  <sheetFormatPr defaultColWidth="14.42578125" defaultRowHeight="15" customHeight="1" x14ac:dyDescent="0.2"/>
  <cols>
    <col min="1" max="2" width="11.42578125" customWidth="1"/>
    <col min="3" max="4" width="24.85546875" customWidth="1"/>
    <col min="5" max="9" width="25" customWidth="1"/>
    <col min="10" max="13" width="12.7109375" customWidth="1"/>
    <col min="14" max="26" width="11.42578125" customWidth="1"/>
  </cols>
  <sheetData>
    <row r="1" spans="1:26" ht="30.75" customHeight="1" x14ac:dyDescent="0.2">
      <c r="A1" s="110" t="s">
        <v>0</v>
      </c>
      <c r="B1" s="111"/>
      <c r="C1" s="111"/>
      <c r="D1" s="112"/>
      <c r="E1" s="113"/>
      <c r="F1" s="111"/>
      <c r="G1" s="111"/>
      <c r="H1" s="111"/>
      <c r="I1" s="111"/>
      <c r="J1" s="111"/>
      <c r="K1" s="111"/>
      <c r="L1" s="111"/>
      <c r="M1" s="112"/>
      <c r="N1" s="1"/>
      <c r="O1" s="1"/>
      <c r="P1" s="1"/>
      <c r="Q1" s="1"/>
      <c r="R1" s="1"/>
      <c r="S1" s="1"/>
      <c r="T1" s="1"/>
      <c r="U1" s="1"/>
      <c r="V1" s="1"/>
      <c r="W1" s="1"/>
      <c r="X1" s="1"/>
      <c r="Y1" s="1"/>
      <c r="Z1" s="1"/>
    </row>
    <row r="2" spans="1:26" ht="30.75" customHeight="1" x14ac:dyDescent="0.2">
      <c r="A2" s="110" t="s">
        <v>1</v>
      </c>
      <c r="B2" s="111"/>
      <c r="C2" s="111"/>
      <c r="D2" s="112"/>
      <c r="E2" s="2"/>
      <c r="F2" s="3" t="s">
        <v>2</v>
      </c>
      <c r="G2" s="4"/>
      <c r="H2" s="3" t="s">
        <v>3</v>
      </c>
      <c r="I2" s="4"/>
      <c r="J2" s="5"/>
      <c r="K2" s="5"/>
      <c r="L2" s="5"/>
      <c r="M2" s="6"/>
      <c r="N2" s="1"/>
      <c r="O2" s="1"/>
      <c r="P2" s="1"/>
      <c r="Q2" s="1"/>
      <c r="R2" s="1"/>
      <c r="S2" s="1"/>
      <c r="T2" s="1"/>
      <c r="U2" s="1"/>
      <c r="V2" s="1"/>
      <c r="W2" s="1"/>
      <c r="X2" s="1"/>
      <c r="Y2" s="1"/>
      <c r="Z2" s="1"/>
    </row>
    <row r="3" spans="1:26" ht="30.75" customHeight="1" x14ac:dyDescent="0.2">
      <c r="A3" s="110" t="s">
        <v>4</v>
      </c>
      <c r="B3" s="111"/>
      <c r="C3" s="111"/>
      <c r="D3" s="112"/>
      <c r="E3" s="113"/>
      <c r="F3" s="111"/>
      <c r="G3" s="111"/>
      <c r="H3" s="111"/>
      <c r="I3" s="111"/>
      <c r="J3" s="111"/>
      <c r="K3" s="111"/>
      <c r="L3" s="111"/>
      <c r="M3" s="112"/>
      <c r="N3" s="1"/>
      <c r="O3" s="1"/>
      <c r="P3" s="1"/>
      <c r="Q3" s="1"/>
      <c r="R3" s="1"/>
      <c r="S3" s="1"/>
      <c r="T3" s="1"/>
      <c r="U3" s="1"/>
      <c r="V3" s="1"/>
      <c r="W3" s="1"/>
      <c r="X3" s="1"/>
      <c r="Y3" s="1"/>
      <c r="Z3" s="1"/>
    </row>
    <row r="4" spans="1:26" ht="30.75" customHeight="1" x14ac:dyDescent="0.2">
      <c r="A4" s="110" t="s">
        <v>5</v>
      </c>
      <c r="B4" s="111"/>
      <c r="C4" s="111"/>
      <c r="D4" s="112"/>
      <c r="E4" s="2"/>
      <c r="F4" s="3" t="s">
        <v>2</v>
      </c>
      <c r="G4" s="4"/>
      <c r="H4" s="3" t="s">
        <v>3</v>
      </c>
      <c r="I4" s="4"/>
      <c r="J4" s="5"/>
      <c r="K4" s="5"/>
      <c r="L4" s="5"/>
      <c r="M4" s="6"/>
      <c r="N4" s="1"/>
      <c r="O4" s="1"/>
      <c r="P4" s="1"/>
      <c r="Q4" s="1"/>
      <c r="R4" s="1"/>
      <c r="S4" s="1"/>
      <c r="T4" s="1"/>
      <c r="U4" s="1"/>
      <c r="V4" s="1"/>
      <c r="W4" s="1"/>
      <c r="X4" s="1"/>
      <c r="Y4" s="1"/>
      <c r="Z4" s="1"/>
    </row>
    <row r="5" spans="1:26" ht="30.75" customHeight="1" x14ac:dyDescent="0.2">
      <c r="A5" s="117" t="s">
        <v>6</v>
      </c>
      <c r="B5" s="118"/>
      <c r="C5" s="118"/>
      <c r="D5" s="119"/>
      <c r="E5" s="113"/>
      <c r="F5" s="111"/>
      <c r="G5" s="111"/>
      <c r="H5" s="111"/>
      <c r="I5" s="111"/>
      <c r="J5" s="111"/>
      <c r="K5" s="111"/>
      <c r="L5" s="111"/>
      <c r="M5" s="112"/>
      <c r="N5" s="1"/>
      <c r="O5" s="1"/>
      <c r="P5" s="1"/>
      <c r="Q5" s="1"/>
      <c r="R5" s="1"/>
      <c r="S5" s="1"/>
      <c r="T5" s="1"/>
      <c r="U5" s="1"/>
      <c r="V5" s="1"/>
      <c r="W5" s="1"/>
      <c r="X5" s="1"/>
      <c r="Y5" s="1"/>
      <c r="Z5" s="1"/>
    </row>
    <row r="6" spans="1:26" ht="23.25" customHeight="1" x14ac:dyDescent="0.2">
      <c r="A6" s="7"/>
      <c r="B6" s="8"/>
      <c r="C6" s="120" t="s">
        <v>7</v>
      </c>
      <c r="D6" s="111"/>
      <c r="E6" s="111"/>
      <c r="F6" s="111"/>
      <c r="G6" s="112"/>
      <c r="H6" s="121" t="s">
        <v>8</v>
      </c>
      <c r="I6" s="111"/>
      <c r="J6" s="111"/>
      <c r="K6" s="111"/>
      <c r="L6" s="111"/>
      <c r="M6" s="112"/>
      <c r="N6" s="1"/>
      <c r="O6" s="1"/>
      <c r="P6" s="1"/>
      <c r="Q6" s="1"/>
      <c r="R6" s="1"/>
      <c r="S6" s="1"/>
      <c r="T6" s="1"/>
      <c r="U6" s="1"/>
      <c r="V6" s="1"/>
      <c r="W6" s="1"/>
      <c r="X6" s="1"/>
      <c r="Y6" s="1"/>
      <c r="Z6" s="1"/>
    </row>
    <row r="7" spans="1:26" ht="28.5" customHeight="1" x14ac:dyDescent="0.2">
      <c r="A7" s="116" t="s">
        <v>9</v>
      </c>
      <c r="B7" s="116" t="s">
        <v>10</v>
      </c>
      <c r="C7" s="114" t="s">
        <v>11</v>
      </c>
      <c r="D7" s="114" t="s">
        <v>12</v>
      </c>
      <c r="E7" s="114" t="s">
        <v>13</v>
      </c>
      <c r="F7" s="114" t="s">
        <v>14</v>
      </c>
      <c r="G7" s="114" t="s">
        <v>15</v>
      </c>
      <c r="H7" s="116" t="s">
        <v>16</v>
      </c>
      <c r="I7" s="116" t="s">
        <v>17</v>
      </c>
      <c r="J7" s="122" t="s">
        <v>18</v>
      </c>
      <c r="K7" s="123"/>
      <c r="L7" s="122" t="s">
        <v>19</v>
      </c>
      <c r="M7" s="123"/>
      <c r="N7" s="1"/>
      <c r="O7" s="1"/>
      <c r="P7" s="1"/>
      <c r="Q7" s="1"/>
      <c r="R7" s="1"/>
      <c r="S7" s="1"/>
      <c r="T7" s="1"/>
      <c r="U7" s="1"/>
      <c r="V7" s="1"/>
      <c r="W7" s="1"/>
      <c r="X7" s="1"/>
      <c r="Y7" s="1"/>
      <c r="Z7" s="1"/>
    </row>
    <row r="8" spans="1:26" ht="30.75" customHeight="1" x14ac:dyDescent="0.2">
      <c r="A8" s="115"/>
      <c r="B8" s="115"/>
      <c r="C8" s="115"/>
      <c r="D8" s="115"/>
      <c r="E8" s="115"/>
      <c r="F8" s="115"/>
      <c r="G8" s="115"/>
      <c r="H8" s="115"/>
      <c r="I8" s="115"/>
      <c r="J8" s="124"/>
      <c r="K8" s="125"/>
      <c r="L8" s="124"/>
      <c r="M8" s="125"/>
      <c r="N8" s="1"/>
      <c r="O8" s="1"/>
      <c r="P8" s="1"/>
      <c r="Q8" s="1"/>
      <c r="R8" s="1"/>
      <c r="S8" s="1"/>
      <c r="T8" s="1"/>
      <c r="U8" s="1"/>
      <c r="V8" s="1"/>
      <c r="W8" s="1"/>
      <c r="X8" s="1"/>
      <c r="Y8" s="1"/>
      <c r="Z8" s="1"/>
    </row>
    <row r="9" spans="1:26" ht="30.75" customHeight="1" x14ac:dyDescent="0.2">
      <c r="A9" s="128"/>
      <c r="B9" s="128"/>
      <c r="C9" s="128"/>
      <c r="D9" s="128"/>
      <c r="E9" s="128"/>
      <c r="F9" s="9"/>
      <c r="G9" s="9"/>
      <c r="H9" s="9"/>
      <c r="I9" s="9"/>
      <c r="J9" s="127"/>
      <c r="K9" s="123"/>
      <c r="L9" s="127"/>
      <c r="M9" s="123"/>
      <c r="N9" s="1"/>
      <c r="O9" s="1"/>
      <c r="P9" s="1"/>
      <c r="Q9" s="1"/>
      <c r="R9" s="1"/>
      <c r="S9" s="1"/>
      <c r="T9" s="1"/>
      <c r="U9" s="1"/>
      <c r="V9" s="1"/>
      <c r="W9" s="1"/>
      <c r="X9" s="1"/>
      <c r="Y9" s="1"/>
      <c r="Z9" s="1"/>
    </row>
    <row r="10" spans="1:26" ht="30.75" customHeight="1" x14ac:dyDescent="0.2">
      <c r="A10" s="129"/>
      <c r="B10" s="129"/>
      <c r="C10" s="129"/>
      <c r="D10" s="129"/>
      <c r="E10" s="129"/>
      <c r="F10" s="10"/>
      <c r="G10" s="10"/>
      <c r="H10" s="10"/>
      <c r="I10" s="10"/>
      <c r="J10" s="124"/>
      <c r="K10" s="125"/>
      <c r="L10" s="124"/>
      <c r="M10" s="125"/>
      <c r="N10" s="1"/>
      <c r="O10" s="1"/>
      <c r="P10" s="1"/>
      <c r="Q10" s="1"/>
      <c r="R10" s="1"/>
      <c r="S10" s="1"/>
      <c r="T10" s="1"/>
      <c r="U10" s="1"/>
      <c r="V10" s="1"/>
      <c r="W10" s="1"/>
      <c r="X10" s="1"/>
      <c r="Y10" s="1"/>
      <c r="Z10" s="1"/>
    </row>
    <row r="11" spans="1:26" ht="30.75" customHeight="1" x14ac:dyDescent="0.2">
      <c r="A11" s="129"/>
      <c r="B11" s="129"/>
      <c r="C11" s="129"/>
      <c r="D11" s="129"/>
      <c r="E11" s="129"/>
      <c r="F11" s="11"/>
      <c r="G11" s="11"/>
      <c r="H11" s="11"/>
      <c r="I11" s="11"/>
      <c r="J11" s="126" t="s">
        <v>20</v>
      </c>
      <c r="K11" s="126" t="s">
        <v>21</v>
      </c>
      <c r="L11" s="126" t="s">
        <v>22</v>
      </c>
      <c r="M11" s="126" t="s">
        <v>23</v>
      </c>
      <c r="N11" s="1"/>
      <c r="O11" s="1"/>
      <c r="P11" s="1"/>
      <c r="Q11" s="1"/>
      <c r="R11" s="1"/>
      <c r="S11" s="1"/>
      <c r="T11" s="1"/>
      <c r="U11" s="1"/>
      <c r="V11" s="1"/>
      <c r="W11" s="1"/>
      <c r="X11" s="1"/>
      <c r="Y11" s="1"/>
      <c r="Z11" s="1"/>
    </row>
    <row r="12" spans="1:26" ht="30.75" customHeight="1" x14ac:dyDescent="0.2">
      <c r="A12" s="129"/>
      <c r="B12" s="129"/>
      <c r="C12" s="129"/>
      <c r="D12" s="129"/>
      <c r="E12" s="129"/>
      <c r="F12" s="11"/>
      <c r="G12" s="11"/>
      <c r="H12" s="11"/>
      <c r="I12" s="11"/>
      <c r="J12" s="115"/>
      <c r="K12" s="115"/>
      <c r="L12" s="115"/>
      <c r="M12" s="115"/>
      <c r="N12" s="1"/>
      <c r="O12" s="1"/>
      <c r="P12" s="1"/>
      <c r="Q12" s="1"/>
      <c r="R12" s="1"/>
      <c r="S12" s="1"/>
      <c r="T12" s="1"/>
      <c r="U12" s="1"/>
      <c r="V12" s="1"/>
      <c r="W12" s="1"/>
      <c r="X12" s="1"/>
      <c r="Y12" s="1"/>
      <c r="Z12" s="1"/>
    </row>
    <row r="13" spans="1:26" ht="30.75" customHeight="1" x14ac:dyDescent="0.2">
      <c r="A13" s="129"/>
      <c r="B13" s="129"/>
      <c r="C13" s="129"/>
      <c r="D13" s="129"/>
      <c r="E13" s="129"/>
      <c r="F13" s="11"/>
      <c r="G13" s="11"/>
      <c r="H13" s="11"/>
      <c r="I13" s="11"/>
      <c r="J13" s="127"/>
      <c r="K13" s="123"/>
      <c r="L13" s="127"/>
      <c r="M13" s="123"/>
      <c r="N13" s="1"/>
      <c r="O13" s="1"/>
      <c r="P13" s="1"/>
      <c r="Q13" s="1"/>
      <c r="R13" s="1"/>
      <c r="S13" s="1"/>
      <c r="T13" s="1"/>
      <c r="U13" s="1"/>
      <c r="V13" s="1"/>
      <c r="W13" s="1"/>
      <c r="X13" s="1"/>
      <c r="Y13" s="1"/>
      <c r="Z13" s="1"/>
    </row>
    <row r="14" spans="1:26" ht="30" customHeight="1" x14ac:dyDescent="0.2">
      <c r="A14" s="115"/>
      <c r="B14" s="115"/>
      <c r="C14" s="115"/>
      <c r="D14" s="115"/>
      <c r="E14" s="115"/>
      <c r="F14" s="12"/>
      <c r="G14" s="12"/>
      <c r="H14" s="12"/>
      <c r="I14" s="12"/>
      <c r="J14" s="124"/>
      <c r="K14" s="125"/>
      <c r="L14" s="124"/>
      <c r="M14" s="125"/>
      <c r="N14" s="1"/>
      <c r="O14" s="1"/>
      <c r="P14" s="1"/>
      <c r="Q14" s="1"/>
      <c r="R14" s="1"/>
      <c r="S14" s="1"/>
      <c r="T14" s="1"/>
      <c r="U14" s="1"/>
      <c r="V14" s="1"/>
      <c r="W14" s="1"/>
      <c r="X14" s="1"/>
      <c r="Y14" s="1"/>
      <c r="Z14" s="1"/>
    </row>
    <row r="15" spans="1:26" ht="12.75" customHeight="1" x14ac:dyDescent="0.2">
      <c r="A15" s="1"/>
      <c r="B15" s="1"/>
      <c r="C15" s="1"/>
      <c r="D15" s="1"/>
      <c r="E15" s="1"/>
      <c r="F15" s="1"/>
      <c r="G15" s="1"/>
      <c r="H15" s="1"/>
      <c r="I15" s="1"/>
      <c r="J15" s="1"/>
      <c r="N15" s="1"/>
      <c r="O15" s="1"/>
      <c r="P15" s="1"/>
      <c r="Q15" s="1"/>
      <c r="R15" s="1"/>
      <c r="S15" s="1"/>
      <c r="T15" s="1"/>
      <c r="U15" s="1"/>
      <c r="V15" s="1"/>
      <c r="W15" s="1"/>
      <c r="X15" s="1"/>
      <c r="Y15" s="1"/>
      <c r="Z15" s="1"/>
    </row>
    <row r="16" spans="1:26" ht="12.75" customHeight="1" x14ac:dyDescent="0.25">
      <c r="A16" s="1"/>
      <c r="B16" s="1"/>
      <c r="C16" s="13" t="s">
        <v>24</v>
      </c>
      <c r="D16" s="1"/>
      <c r="E16" s="1"/>
      <c r="F16" s="1"/>
      <c r="G16" s="1"/>
      <c r="H16" s="1"/>
      <c r="I16" s="1"/>
      <c r="J16" s="1"/>
      <c r="N16" s="1"/>
      <c r="O16" s="1"/>
      <c r="P16" s="1"/>
      <c r="Q16" s="1"/>
      <c r="R16" s="1"/>
      <c r="S16" s="1"/>
      <c r="T16" s="1"/>
      <c r="U16" s="1"/>
      <c r="V16" s="1"/>
      <c r="W16" s="1"/>
      <c r="X16" s="1"/>
      <c r="Y16" s="1"/>
      <c r="Z16" s="1"/>
    </row>
    <row r="17" spans="1:26" ht="12.75" customHeight="1" x14ac:dyDescent="0.2">
      <c r="A17" s="1"/>
      <c r="B17" s="1"/>
      <c r="C17" s="132" t="s">
        <v>25</v>
      </c>
      <c r="D17" s="131"/>
      <c r="E17" s="131"/>
      <c r="F17" s="131"/>
      <c r="G17" s="131"/>
      <c r="J17" s="1"/>
      <c r="K17" s="1"/>
      <c r="L17" s="1"/>
      <c r="M17" s="1"/>
      <c r="N17" s="1"/>
      <c r="O17" s="1"/>
      <c r="P17" s="1"/>
      <c r="Q17" s="1"/>
      <c r="R17" s="1"/>
      <c r="S17" s="1"/>
      <c r="T17" s="1"/>
      <c r="U17" s="1"/>
      <c r="V17" s="1"/>
      <c r="W17" s="1"/>
      <c r="X17" s="1"/>
      <c r="Y17" s="1"/>
      <c r="Z17" s="1"/>
    </row>
    <row r="18" spans="1:26" ht="22.5" customHeight="1" x14ac:dyDescent="0.2">
      <c r="A18" s="1"/>
      <c r="B18" s="1"/>
      <c r="C18" s="14" t="s">
        <v>26</v>
      </c>
      <c r="D18" s="14"/>
      <c r="E18" s="14"/>
      <c r="F18" s="14"/>
      <c r="G18" s="14"/>
      <c r="H18" s="14"/>
      <c r="I18" s="14"/>
      <c r="J18" s="14"/>
      <c r="K18" s="14"/>
      <c r="L18" s="14"/>
      <c r="M18" s="14"/>
      <c r="N18" s="1"/>
      <c r="O18" s="1"/>
      <c r="P18" s="1"/>
      <c r="Q18" s="1"/>
      <c r="R18" s="1"/>
      <c r="S18" s="1"/>
      <c r="T18" s="1"/>
      <c r="U18" s="1"/>
      <c r="V18" s="1"/>
      <c r="W18" s="1"/>
      <c r="X18" s="1"/>
      <c r="Y18" s="1"/>
      <c r="Z18" s="1"/>
    </row>
    <row r="19" spans="1:26" ht="12.75" customHeight="1" x14ac:dyDescent="0.2">
      <c r="A19" s="1"/>
      <c r="B19" s="1"/>
      <c r="C19" s="132" t="s">
        <v>27</v>
      </c>
      <c r="D19" s="131"/>
      <c r="E19" s="131"/>
      <c r="F19" s="131"/>
      <c r="G19" s="131"/>
      <c r="J19" s="1"/>
      <c r="K19" s="1"/>
      <c r="L19" s="1"/>
      <c r="M19" s="1"/>
      <c r="N19" s="1"/>
      <c r="O19" s="1"/>
      <c r="P19" s="1"/>
      <c r="Q19" s="1"/>
      <c r="R19" s="1"/>
      <c r="S19" s="1"/>
      <c r="T19" s="1"/>
      <c r="U19" s="1"/>
      <c r="V19" s="1"/>
      <c r="W19" s="1"/>
      <c r="X19" s="1"/>
      <c r="Y19" s="1"/>
      <c r="Z19" s="1"/>
    </row>
    <row r="20" spans="1:26" ht="24" customHeight="1" x14ac:dyDescent="0.2">
      <c r="A20" s="1"/>
      <c r="B20" s="1"/>
      <c r="C20" s="14" t="s">
        <v>28</v>
      </c>
      <c r="D20" s="14"/>
      <c r="E20" s="14"/>
      <c r="F20" s="14"/>
      <c r="G20" s="14"/>
      <c r="H20" s="14"/>
      <c r="I20" s="14"/>
      <c r="J20" s="14"/>
      <c r="K20" s="14"/>
      <c r="L20" s="14"/>
      <c r="M20" s="14"/>
      <c r="N20" s="1"/>
      <c r="O20" s="1"/>
      <c r="P20" s="1"/>
      <c r="Q20" s="1"/>
      <c r="R20" s="1"/>
      <c r="S20" s="1"/>
      <c r="T20" s="1"/>
      <c r="U20" s="1"/>
      <c r="V20" s="1"/>
      <c r="W20" s="1"/>
      <c r="X20" s="1"/>
      <c r="Y20" s="1"/>
      <c r="Z20" s="1"/>
    </row>
    <row r="21" spans="1:26" ht="24" customHeight="1" x14ac:dyDescent="0.2">
      <c r="A21" s="1"/>
      <c r="B21" s="1"/>
      <c r="C21" s="14" t="s">
        <v>29</v>
      </c>
      <c r="D21" s="14"/>
      <c r="E21" s="14"/>
      <c r="F21" s="14"/>
      <c r="G21" s="14"/>
      <c r="H21" s="14"/>
      <c r="I21" s="14"/>
      <c r="J21" s="14"/>
      <c r="K21" s="14"/>
      <c r="L21" s="14"/>
      <c r="M21" s="14"/>
      <c r="N21" s="1"/>
      <c r="O21" s="1"/>
      <c r="P21" s="1"/>
      <c r="Q21" s="1"/>
      <c r="R21" s="1"/>
      <c r="S21" s="1"/>
      <c r="T21" s="1"/>
      <c r="U21" s="1"/>
      <c r="V21" s="1"/>
      <c r="W21" s="1"/>
      <c r="X21" s="1"/>
      <c r="Y21" s="1"/>
      <c r="Z21" s="1"/>
    </row>
    <row r="22" spans="1:26" ht="64.5" customHeight="1" x14ac:dyDescent="0.2">
      <c r="A22" s="1"/>
      <c r="B22" s="1"/>
      <c r="C22" s="130" t="s">
        <v>30</v>
      </c>
      <c r="D22" s="131"/>
      <c r="E22" s="131"/>
      <c r="F22" s="131"/>
      <c r="G22" s="131"/>
      <c r="H22" s="1"/>
      <c r="I22" s="1"/>
      <c r="J22" s="1"/>
      <c r="K22" s="1"/>
      <c r="L22" s="1"/>
      <c r="M22" s="1"/>
      <c r="N22" s="1"/>
      <c r="O22" s="1"/>
      <c r="P22" s="1"/>
      <c r="Q22" s="1"/>
      <c r="R22" s="1"/>
      <c r="S22" s="1"/>
      <c r="T22" s="1"/>
      <c r="U22" s="1"/>
      <c r="V22" s="1"/>
      <c r="W22" s="1"/>
      <c r="X22" s="1"/>
      <c r="Y22" s="1"/>
      <c r="Z22" s="1"/>
    </row>
    <row r="23" spans="1:26" ht="78.75" customHeight="1" x14ac:dyDescent="0.2">
      <c r="A23" s="1"/>
      <c r="B23" s="1"/>
      <c r="C23" s="130" t="s">
        <v>31</v>
      </c>
      <c r="D23" s="131"/>
      <c r="E23" s="131"/>
      <c r="F23" s="131"/>
      <c r="G23" s="131"/>
      <c r="H23" s="1"/>
      <c r="I23" s="1"/>
      <c r="J23" s="1"/>
      <c r="K23" s="1"/>
      <c r="L23" s="1"/>
      <c r="M23" s="1"/>
      <c r="N23" s="1"/>
      <c r="O23" s="1"/>
      <c r="P23" s="1"/>
      <c r="Q23" s="1"/>
      <c r="R23" s="1"/>
      <c r="S23" s="1"/>
      <c r="T23" s="1"/>
      <c r="U23" s="1"/>
      <c r="V23" s="1"/>
      <c r="W23" s="1"/>
      <c r="X23" s="1"/>
      <c r="Y23" s="1"/>
      <c r="Z23" s="1"/>
    </row>
    <row r="24" spans="1:26" ht="32.25" customHeight="1" x14ac:dyDescent="0.2">
      <c r="A24" s="1"/>
      <c r="B24" s="1"/>
      <c r="C24" s="130" t="s">
        <v>32</v>
      </c>
      <c r="D24" s="131"/>
      <c r="E24" s="131"/>
      <c r="F24" s="131"/>
      <c r="G24" s="131"/>
      <c r="H24" s="1"/>
      <c r="I24" s="1"/>
      <c r="J24" s="1"/>
      <c r="K24" s="1"/>
      <c r="L24" s="1"/>
      <c r="M24" s="1"/>
      <c r="N24" s="1"/>
      <c r="O24" s="1"/>
      <c r="P24" s="1"/>
      <c r="Q24" s="1"/>
      <c r="R24" s="1"/>
      <c r="S24" s="1"/>
      <c r="T24" s="1"/>
      <c r="U24" s="1"/>
      <c r="V24" s="1"/>
      <c r="W24" s="1"/>
      <c r="X24" s="1"/>
      <c r="Y24" s="1"/>
      <c r="Z24" s="1"/>
    </row>
    <row r="25" spans="1:26" ht="54" customHeight="1" x14ac:dyDescent="0.2">
      <c r="A25" s="1"/>
      <c r="B25" s="1"/>
      <c r="C25" s="130" t="s">
        <v>33</v>
      </c>
      <c r="D25" s="131"/>
      <c r="E25" s="131"/>
      <c r="F25" s="131"/>
      <c r="G25" s="131"/>
      <c r="H25" s="1"/>
      <c r="I25" s="1"/>
      <c r="J25" s="1"/>
      <c r="K25" s="1"/>
      <c r="L25" s="1"/>
      <c r="M25" s="1"/>
      <c r="N25" s="1"/>
      <c r="O25" s="1"/>
      <c r="P25" s="1"/>
      <c r="Q25" s="1"/>
      <c r="R25" s="1"/>
      <c r="S25" s="1"/>
      <c r="T25" s="1"/>
      <c r="U25" s="1"/>
      <c r="V25" s="1"/>
      <c r="W25" s="1"/>
      <c r="X25" s="1"/>
      <c r="Y25" s="1"/>
      <c r="Z25" s="1"/>
    </row>
    <row r="26" spans="1:26" ht="63" customHeight="1" x14ac:dyDescent="0.2">
      <c r="A26" s="1"/>
      <c r="B26" s="1"/>
      <c r="C26" s="130" t="s">
        <v>34</v>
      </c>
      <c r="D26" s="131"/>
      <c r="E26" s="131"/>
      <c r="F26" s="131"/>
      <c r="G26" s="131"/>
      <c r="H26" s="1"/>
      <c r="I26" s="1"/>
      <c r="J26" s="1"/>
      <c r="K26" s="1"/>
      <c r="L26" s="1"/>
      <c r="M26" s="1"/>
      <c r="N26" s="1"/>
      <c r="O26" s="1"/>
      <c r="P26" s="1"/>
      <c r="Q26" s="1"/>
      <c r="R26" s="1"/>
      <c r="S26" s="1"/>
      <c r="T26" s="1"/>
      <c r="U26" s="1"/>
      <c r="V26" s="1"/>
      <c r="W26" s="1"/>
      <c r="X26" s="1"/>
      <c r="Y26" s="1"/>
      <c r="Z26" s="1"/>
    </row>
    <row r="27" spans="1:26" ht="44.25" customHeight="1" x14ac:dyDescent="0.2">
      <c r="A27" s="1"/>
      <c r="B27" s="1"/>
      <c r="C27" s="130" t="s">
        <v>35</v>
      </c>
      <c r="D27" s="131"/>
      <c r="E27" s="131"/>
      <c r="F27" s="131"/>
      <c r="G27" s="131"/>
      <c r="H27" s="1"/>
      <c r="I27" s="1"/>
      <c r="J27" s="1"/>
      <c r="K27" s="1"/>
      <c r="L27" s="1"/>
      <c r="M27" s="1"/>
      <c r="N27" s="1"/>
      <c r="O27" s="1"/>
      <c r="P27" s="1"/>
      <c r="Q27" s="1"/>
      <c r="R27" s="1"/>
      <c r="S27" s="1"/>
      <c r="T27" s="1"/>
      <c r="U27" s="1"/>
      <c r="V27" s="1"/>
      <c r="W27" s="1"/>
      <c r="X27" s="1"/>
      <c r="Y27" s="1"/>
      <c r="Z27" s="1"/>
    </row>
    <row r="28" spans="1:26" ht="59.25" customHeight="1" x14ac:dyDescent="0.2">
      <c r="A28" s="1"/>
      <c r="B28" s="1"/>
      <c r="C28" s="130" t="s">
        <v>36</v>
      </c>
      <c r="D28" s="131"/>
      <c r="E28" s="131"/>
      <c r="F28" s="131"/>
      <c r="G28" s="131"/>
      <c r="H28" s="1"/>
      <c r="I28" s="1"/>
      <c r="J28" s="1"/>
      <c r="K28" s="1"/>
      <c r="L28" s="1"/>
      <c r="M28" s="1"/>
      <c r="N28" s="1"/>
      <c r="O28" s="1"/>
      <c r="P28" s="1"/>
      <c r="Q28" s="1"/>
      <c r="R28" s="1"/>
      <c r="S28" s="1"/>
      <c r="T28" s="1"/>
      <c r="U28" s="1"/>
      <c r="V28" s="1"/>
      <c r="W28" s="1"/>
      <c r="X28" s="1"/>
      <c r="Y28" s="1"/>
      <c r="Z28" s="1"/>
    </row>
    <row r="29" spans="1:26" ht="62.25" customHeight="1" x14ac:dyDescent="0.2">
      <c r="A29" s="1"/>
      <c r="B29" s="1"/>
      <c r="C29" s="130" t="s">
        <v>37</v>
      </c>
      <c r="D29" s="131"/>
      <c r="E29" s="131"/>
      <c r="F29" s="131"/>
      <c r="G29" s="131"/>
      <c r="H29" s="14"/>
      <c r="I29" s="14"/>
      <c r="J29" s="14"/>
      <c r="K29" s="14"/>
      <c r="L29" s="14"/>
      <c r="M29" s="14"/>
      <c r="N29" s="1"/>
      <c r="O29" s="1"/>
      <c r="P29" s="1"/>
      <c r="Q29" s="1"/>
      <c r="R29" s="1"/>
      <c r="S29" s="1"/>
      <c r="T29" s="1"/>
      <c r="U29" s="1"/>
      <c r="V29" s="1"/>
      <c r="W29" s="1"/>
      <c r="X29" s="1"/>
      <c r="Y29" s="1"/>
      <c r="Z29" s="1"/>
    </row>
    <row r="30" spans="1:26" ht="112.5" customHeight="1" x14ac:dyDescent="0.2">
      <c r="A30" s="1"/>
      <c r="B30" s="1"/>
      <c r="C30" s="130" t="s">
        <v>38</v>
      </c>
      <c r="D30" s="131"/>
      <c r="E30" s="131"/>
      <c r="F30" s="131"/>
      <c r="G30" s="13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5">
    <mergeCell ref="C27:G27"/>
    <mergeCell ref="C28:G28"/>
    <mergeCell ref="C29:G29"/>
    <mergeCell ref="C30:G30"/>
    <mergeCell ref="C17:G17"/>
    <mergeCell ref="C19:G19"/>
    <mergeCell ref="C22:G22"/>
    <mergeCell ref="C23:G23"/>
    <mergeCell ref="C24:G24"/>
    <mergeCell ref="C25:G25"/>
    <mergeCell ref="C26:G26"/>
    <mergeCell ref="A9:A14"/>
    <mergeCell ref="B9:B14"/>
    <mergeCell ref="C9:C14"/>
    <mergeCell ref="D9:D14"/>
    <mergeCell ref="E9:E14"/>
    <mergeCell ref="K11:K12"/>
    <mergeCell ref="J13:K14"/>
    <mergeCell ref="L13:M14"/>
    <mergeCell ref="I7:I8"/>
    <mergeCell ref="J7:K8"/>
    <mergeCell ref="J9:K10"/>
    <mergeCell ref="L9:M10"/>
    <mergeCell ref="J11:J12"/>
    <mergeCell ref="L11:L12"/>
    <mergeCell ref="M11:M12"/>
    <mergeCell ref="A4:D4"/>
    <mergeCell ref="E5:M5"/>
    <mergeCell ref="G7:G8"/>
    <mergeCell ref="H7:H8"/>
    <mergeCell ref="A5:D5"/>
    <mergeCell ref="C6:G6"/>
    <mergeCell ref="H6:M6"/>
    <mergeCell ref="A7:A8"/>
    <mergeCell ref="B7:B8"/>
    <mergeCell ref="C7:C8"/>
    <mergeCell ref="D7:D8"/>
    <mergeCell ref="L7:M8"/>
    <mergeCell ref="E7:E8"/>
    <mergeCell ref="F7:F8"/>
    <mergeCell ref="A1:D1"/>
    <mergeCell ref="E1:M1"/>
    <mergeCell ref="A2:D2"/>
    <mergeCell ref="A3:D3"/>
    <mergeCell ref="E3:M3"/>
  </mergeCells>
  <printOptions horizontalCentered="1"/>
  <pageMargins left="0.15748031496062992" right="0.15748031496062992" top="0.51181102362204722" bottom="0.35433070866141736" header="0" footer="0"/>
  <pageSetup paperSize="9" scale="48" orientation="landscape"/>
  <headerFooter>
    <oddHeader>&amp;LPrilog 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0"/>
  <sheetViews>
    <sheetView workbookViewId="0"/>
  </sheetViews>
  <sheetFormatPr defaultColWidth="14.42578125" defaultRowHeight="15" customHeight="1" x14ac:dyDescent="0.2"/>
  <cols>
    <col min="1" max="2" width="37.140625" customWidth="1"/>
    <col min="3" max="6" width="29.140625" customWidth="1"/>
    <col min="7" max="8" width="23.140625" customWidth="1"/>
    <col min="9" max="26" width="11.42578125" customWidth="1"/>
  </cols>
  <sheetData>
    <row r="1" spans="1:26" ht="30.75" customHeight="1" x14ac:dyDescent="0.2">
      <c r="A1" s="15" t="s">
        <v>39</v>
      </c>
      <c r="B1" s="2"/>
      <c r="C1" s="16"/>
      <c r="D1" s="16"/>
      <c r="E1" s="16"/>
      <c r="F1" s="16"/>
      <c r="G1" s="16"/>
      <c r="H1" s="17"/>
      <c r="I1" s="1"/>
      <c r="J1" s="1"/>
      <c r="K1" s="1"/>
      <c r="L1" s="1"/>
      <c r="M1" s="1"/>
      <c r="N1" s="1"/>
      <c r="O1" s="1"/>
      <c r="P1" s="1"/>
      <c r="Q1" s="1"/>
      <c r="R1" s="1"/>
      <c r="S1" s="1"/>
      <c r="T1" s="1"/>
      <c r="U1" s="1"/>
      <c r="V1" s="1"/>
      <c r="W1" s="1"/>
      <c r="X1" s="1"/>
      <c r="Y1" s="1"/>
      <c r="Z1" s="1"/>
    </row>
    <row r="2" spans="1:26" ht="30.75" customHeight="1" x14ac:dyDescent="0.2">
      <c r="A2" s="15" t="s">
        <v>1</v>
      </c>
      <c r="B2" s="2"/>
      <c r="C2" s="3" t="s">
        <v>2</v>
      </c>
      <c r="D2" s="4"/>
      <c r="E2" s="3" t="s">
        <v>3</v>
      </c>
      <c r="F2" s="4"/>
      <c r="G2" s="134"/>
      <c r="H2" s="112"/>
      <c r="I2" s="1"/>
      <c r="J2" s="1"/>
      <c r="K2" s="1"/>
      <c r="L2" s="1"/>
      <c r="M2" s="1"/>
      <c r="N2" s="1"/>
      <c r="O2" s="1"/>
      <c r="P2" s="1"/>
      <c r="Q2" s="1"/>
      <c r="R2" s="1"/>
      <c r="S2" s="1"/>
      <c r="T2" s="1"/>
      <c r="U2" s="1"/>
      <c r="V2" s="1"/>
      <c r="W2" s="1"/>
      <c r="X2" s="1"/>
      <c r="Y2" s="1"/>
      <c r="Z2" s="1"/>
    </row>
    <row r="3" spans="1:26" ht="30.75" customHeight="1" x14ac:dyDescent="0.2">
      <c r="A3" s="15" t="s">
        <v>40</v>
      </c>
      <c r="B3" s="2"/>
      <c r="C3" s="16"/>
      <c r="D3" s="16"/>
      <c r="E3" s="16"/>
      <c r="F3" s="16"/>
      <c r="G3" s="16"/>
      <c r="H3" s="17"/>
      <c r="I3" s="1"/>
      <c r="J3" s="1"/>
      <c r="K3" s="1"/>
      <c r="L3" s="1"/>
      <c r="M3" s="1"/>
      <c r="N3" s="1"/>
      <c r="O3" s="1"/>
      <c r="P3" s="1"/>
      <c r="Q3" s="1"/>
      <c r="R3" s="1"/>
      <c r="S3" s="1"/>
      <c r="T3" s="1"/>
      <c r="U3" s="1"/>
      <c r="V3" s="1"/>
      <c r="W3" s="1"/>
      <c r="X3" s="1"/>
      <c r="Y3" s="1"/>
      <c r="Z3" s="1"/>
    </row>
    <row r="4" spans="1:26" ht="30.75" customHeight="1" x14ac:dyDescent="0.2">
      <c r="A4" s="15" t="s">
        <v>5</v>
      </c>
      <c r="B4" s="2"/>
      <c r="C4" s="3" t="s">
        <v>2</v>
      </c>
      <c r="D4" s="4"/>
      <c r="E4" s="3" t="s">
        <v>3</v>
      </c>
      <c r="F4" s="4"/>
      <c r="G4" s="134"/>
      <c r="H4" s="112"/>
      <c r="I4" s="1"/>
      <c r="J4" s="1"/>
      <c r="K4" s="1"/>
      <c r="L4" s="1"/>
      <c r="M4" s="1"/>
      <c r="N4" s="1"/>
      <c r="O4" s="1"/>
      <c r="P4" s="1"/>
      <c r="Q4" s="1"/>
      <c r="R4" s="1"/>
      <c r="S4" s="1"/>
      <c r="T4" s="1"/>
      <c r="U4" s="1"/>
      <c r="V4" s="1"/>
      <c r="W4" s="1"/>
      <c r="X4" s="1"/>
      <c r="Y4" s="1"/>
      <c r="Z4" s="1"/>
    </row>
    <row r="5" spans="1:26" ht="30.75" customHeight="1" x14ac:dyDescent="0.2">
      <c r="A5" s="15" t="s">
        <v>41</v>
      </c>
      <c r="B5" s="135"/>
      <c r="C5" s="111"/>
      <c r="D5" s="111"/>
      <c r="E5" s="111"/>
      <c r="F5" s="111"/>
      <c r="G5" s="111"/>
      <c r="H5" s="112"/>
      <c r="I5" s="1"/>
      <c r="J5" s="1"/>
      <c r="K5" s="1"/>
      <c r="L5" s="1"/>
      <c r="M5" s="1"/>
      <c r="N5" s="1"/>
      <c r="O5" s="1"/>
      <c r="P5" s="1"/>
      <c r="Q5" s="1"/>
      <c r="R5" s="1"/>
      <c r="S5" s="1"/>
      <c r="T5" s="1"/>
      <c r="U5" s="1"/>
      <c r="V5" s="1"/>
      <c r="W5" s="1"/>
      <c r="X5" s="1"/>
      <c r="Y5" s="1"/>
      <c r="Z5" s="1"/>
    </row>
    <row r="6" spans="1:26" ht="24.75" customHeight="1" x14ac:dyDescent="0.2">
      <c r="A6" s="136" t="s">
        <v>42</v>
      </c>
      <c r="B6" s="111"/>
      <c r="C6" s="111"/>
      <c r="D6" s="111"/>
      <c r="E6" s="111"/>
      <c r="F6" s="111"/>
      <c r="G6" s="111"/>
      <c r="H6" s="112"/>
      <c r="I6" s="1"/>
      <c r="J6" s="1"/>
      <c r="K6" s="1"/>
      <c r="L6" s="1"/>
      <c r="M6" s="1"/>
      <c r="N6" s="1"/>
      <c r="O6" s="1"/>
      <c r="P6" s="1"/>
      <c r="Q6" s="1"/>
      <c r="R6" s="1"/>
      <c r="S6" s="1"/>
      <c r="T6" s="1"/>
      <c r="U6" s="1"/>
      <c r="V6" s="1"/>
      <c r="W6" s="1"/>
      <c r="X6" s="1"/>
      <c r="Y6" s="1"/>
      <c r="Z6" s="1"/>
    </row>
    <row r="7" spans="1:26" ht="12.75" customHeight="1" x14ac:dyDescent="0.2">
      <c r="A7" s="18" t="s">
        <v>11</v>
      </c>
      <c r="B7" s="18" t="s">
        <v>12</v>
      </c>
      <c r="C7" s="18" t="s">
        <v>43</v>
      </c>
      <c r="D7" s="19" t="s">
        <v>44</v>
      </c>
      <c r="E7" s="19" t="s">
        <v>45</v>
      </c>
      <c r="F7" s="19" t="s">
        <v>46</v>
      </c>
      <c r="G7" s="19" t="s">
        <v>16</v>
      </c>
      <c r="H7" s="19" t="s">
        <v>47</v>
      </c>
      <c r="I7" s="1"/>
      <c r="J7" s="1"/>
      <c r="K7" s="1"/>
      <c r="L7" s="1"/>
      <c r="M7" s="1"/>
      <c r="N7" s="1"/>
      <c r="O7" s="1"/>
      <c r="P7" s="1"/>
      <c r="Q7" s="1"/>
      <c r="R7" s="1"/>
      <c r="S7" s="1"/>
      <c r="T7" s="1"/>
      <c r="U7" s="1"/>
      <c r="V7" s="1"/>
      <c r="W7" s="1"/>
      <c r="X7" s="1"/>
      <c r="Y7" s="1"/>
      <c r="Z7" s="1"/>
    </row>
    <row r="8" spans="1:26" ht="12.75" customHeight="1" x14ac:dyDescent="0.2">
      <c r="A8" s="133"/>
      <c r="B8" s="133"/>
      <c r="C8" s="133"/>
      <c r="D8" s="133"/>
      <c r="E8" s="133"/>
      <c r="F8" s="133"/>
      <c r="G8" s="20"/>
      <c r="H8" s="21"/>
      <c r="I8" s="1"/>
      <c r="J8" s="1"/>
      <c r="K8" s="1"/>
      <c r="L8" s="1"/>
      <c r="M8" s="1"/>
      <c r="N8" s="1"/>
      <c r="O8" s="1"/>
      <c r="P8" s="1"/>
      <c r="Q8" s="1"/>
      <c r="R8" s="1"/>
      <c r="S8" s="1"/>
      <c r="T8" s="1"/>
      <c r="U8" s="1"/>
      <c r="V8" s="1"/>
      <c r="W8" s="1"/>
      <c r="X8" s="1"/>
      <c r="Y8" s="1"/>
      <c r="Z8" s="1"/>
    </row>
    <row r="9" spans="1:26" ht="12.75" customHeight="1" x14ac:dyDescent="0.2">
      <c r="A9" s="129"/>
      <c r="B9" s="129"/>
      <c r="C9" s="129"/>
      <c r="D9" s="129"/>
      <c r="E9" s="129"/>
      <c r="F9" s="129"/>
      <c r="G9" s="20"/>
      <c r="H9" s="21"/>
      <c r="I9" s="1"/>
      <c r="J9" s="1"/>
      <c r="K9" s="1"/>
      <c r="L9" s="1"/>
      <c r="M9" s="1"/>
      <c r="N9" s="1"/>
      <c r="O9" s="1"/>
      <c r="P9" s="1"/>
      <c r="Q9" s="1"/>
      <c r="R9" s="1"/>
      <c r="S9" s="1"/>
      <c r="T9" s="1"/>
      <c r="U9" s="1"/>
      <c r="V9" s="1"/>
      <c r="W9" s="1"/>
      <c r="X9" s="1"/>
      <c r="Y9" s="1"/>
      <c r="Z9" s="1"/>
    </row>
    <row r="10" spans="1:26" ht="12.75" customHeight="1" x14ac:dyDescent="0.2">
      <c r="A10" s="115"/>
      <c r="B10" s="115"/>
      <c r="C10" s="115"/>
      <c r="D10" s="115"/>
      <c r="E10" s="115"/>
      <c r="F10" s="115"/>
      <c r="G10" s="20"/>
      <c r="H10" s="21"/>
      <c r="I10" s="1"/>
      <c r="J10" s="1"/>
      <c r="K10" s="1"/>
      <c r="L10" s="1"/>
      <c r="M10" s="1"/>
      <c r="N10" s="1"/>
      <c r="O10" s="1"/>
      <c r="P10" s="1"/>
      <c r="Q10" s="1"/>
      <c r="R10" s="1"/>
      <c r="S10" s="1"/>
      <c r="T10" s="1"/>
      <c r="U10" s="1"/>
      <c r="V10" s="1"/>
      <c r="W10" s="1"/>
      <c r="X10" s="1"/>
      <c r="Y10" s="1"/>
      <c r="Z10" s="1"/>
    </row>
    <row r="11" spans="1:26" ht="12.75" customHeight="1" x14ac:dyDescent="0.2">
      <c r="A11" s="133"/>
      <c r="B11" s="133"/>
      <c r="C11" s="133"/>
      <c r="D11" s="133"/>
      <c r="E11" s="133"/>
      <c r="F11" s="133"/>
      <c r="G11" s="20"/>
      <c r="H11" s="21"/>
      <c r="I11" s="1"/>
      <c r="J11" s="1"/>
      <c r="K11" s="1"/>
      <c r="L11" s="1"/>
      <c r="M11" s="1"/>
      <c r="N11" s="1"/>
      <c r="O11" s="1"/>
      <c r="P11" s="1"/>
      <c r="Q11" s="1"/>
      <c r="R11" s="1"/>
      <c r="S11" s="1"/>
      <c r="T11" s="1"/>
      <c r="U11" s="1"/>
      <c r="V11" s="1"/>
      <c r="W11" s="1"/>
      <c r="X11" s="1"/>
      <c r="Y11" s="1"/>
      <c r="Z11" s="1"/>
    </row>
    <row r="12" spans="1:26" ht="12.75" customHeight="1" x14ac:dyDescent="0.2">
      <c r="A12" s="129"/>
      <c r="B12" s="129"/>
      <c r="C12" s="129"/>
      <c r="D12" s="129"/>
      <c r="E12" s="129"/>
      <c r="F12" s="129"/>
      <c r="G12" s="20"/>
      <c r="H12" s="21"/>
      <c r="I12" s="1"/>
      <c r="J12" s="1"/>
      <c r="K12" s="1"/>
      <c r="L12" s="1"/>
      <c r="M12" s="1"/>
      <c r="N12" s="1"/>
      <c r="O12" s="1"/>
      <c r="P12" s="1"/>
      <c r="Q12" s="1"/>
      <c r="R12" s="1"/>
      <c r="S12" s="1"/>
      <c r="T12" s="1"/>
      <c r="U12" s="1"/>
      <c r="V12" s="1"/>
      <c r="W12" s="1"/>
      <c r="X12" s="1"/>
      <c r="Y12" s="1"/>
      <c r="Z12" s="1"/>
    </row>
    <row r="13" spans="1:26" ht="12.75" customHeight="1" x14ac:dyDescent="0.2">
      <c r="A13" s="115"/>
      <c r="B13" s="115"/>
      <c r="C13" s="115"/>
      <c r="D13" s="115"/>
      <c r="E13" s="115"/>
      <c r="F13" s="115"/>
      <c r="G13" s="20"/>
      <c r="H13" s="21"/>
      <c r="I13" s="1"/>
      <c r="J13" s="1"/>
      <c r="K13" s="1"/>
      <c r="L13" s="1"/>
      <c r="M13" s="1"/>
      <c r="N13" s="1"/>
      <c r="O13" s="1"/>
      <c r="P13" s="1"/>
      <c r="Q13" s="1"/>
      <c r="R13" s="1"/>
      <c r="S13" s="1"/>
      <c r="T13" s="1"/>
      <c r="U13" s="1"/>
      <c r="V13" s="1"/>
      <c r="W13" s="1"/>
      <c r="X13" s="1"/>
      <c r="Y13" s="1"/>
      <c r="Z13" s="1"/>
    </row>
    <row r="14" spans="1:26" ht="12.75" customHeight="1" x14ac:dyDescent="0.2">
      <c r="A14" s="133"/>
      <c r="B14" s="133"/>
      <c r="C14" s="133"/>
      <c r="D14" s="133"/>
      <c r="E14" s="133"/>
      <c r="F14" s="133"/>
      <c r="G14" s="20"/>
      <c r="H14" s="21"/>
      <c r="I14" s="1"/>
      <c r="J14" s="1"/>
      <c r="K14" s="1"/>
      <c r="L14" s="1"/>
      <c r="M14" s="1"/>
      <c r="N14" s="1"/>
      <c r="O14" s="1"/>
      <c r="P14" s="1"/>
      <c r="Q14" s="1"/>
      <c r="R14" s="1"/>
      <c r="S14" s="1"/>
      <c r="T14" s="1"/>
      <c r="U14" s="1"/>
      <c r="V14" s="1"/>
      <c r="W14" s="1"/>
      <c r="X14" s="1"/>
      <c r="Y14" s="1"/>
      <c r="Z14" s="1"/>
    </row>
    <row r="15" spans="1:26" ht="12.75" customHeight="1" x14ac:dyDescent="0.2">
      <c r="A15" s="129"/>
      <c r="B15" s="129"/>
      <c r="C15" s="129"/>
      <c r="D15" s="129"/>
      <c r="E15" s="129"/>
      <c r="F15" s="129"/>
      <c r="G15" s="20"/>
      <c r="H15" s="21"/>
      <c r="I15" s="1"/>
      <c r="J15" s="1"/>
      <c r="K15" s="1"/>
      <c r="L15" s="1"/>
      <c r="M15" s="1"/>
      <c r="N15" s="1"/>
      <c r="O15" s="1"/>
      <c r="P15" s="1"/>
      <c r="Q15" s="1"/>
      <c r="R15" s="1"/>
      <c r="S15" s="1"/>
      <c r="T15" s="1"/>
      <c r="U15" s="1"/>
      <c r="V15" s="1"/>
      <c r="W15" s="1"/>
      <c r="X15" s="1"/>
      <c r="Y15" s="1"/>
      <c r="Z15" s="1"/>
    </row>
    <row r="16" spans="1:26" ht="12.75" customHeight="1" x14ac:dyDescent="0.2">
      <c r="A16" s="115"/>
      <c r="B16" s="115"/>
      <c r="C16" s="115"/>
      <c r="D16" s="115"/>
      <c r="E16" s="115"/>
      <c r="F16" s="115"/>
      <c r="G16" s="20"/>
      <c r="H16" s="21"/>
      <c r="I16" s="1"/>
      <c r="J16" s="1"/>
      <c r="K16" s="1"/>
      <c r="L16" s="1"/>
      <c r="M16" s="1"/>
      <c r="N16" s="1"/>
      <c r="O16" s="1"/>
      <c r="P16" s="1"/>
      <c r="Q16" s="1"/>
      <c r="R16" s="1"/>
      <c r="S16" s="1"/>
      <c r="T16" s="1"/>
      <c r="U16" s="1"/>
      <c r="V16" s="1"/>
      <c r="W16" s="1"/>
      <c r="X16" s="1"/>
      <c r="Y16" s="1"/>
      <c r="Z16" s="1"/>
    </row>
    <row r="17" spans="1:26" ht="12.75" customHeight="1" x14ac:dyDescent="0.2">
      <c r="A17" s="133"/>
      <c r="B17" s="133"/>
      <c r="C17" s="133"/>
      <c r="D17" s="133"/>
      <c r="E17" s="133"/>
      <c r="F17" s="133"/>
      <c r="G17" s="20"/>
      <c r="H17" s="21"/>
      <c r="I17" s="1"/>
      <c r="J17" s="1"/>
      <c r="K17" s="1"/>
      <c r="L17" s="1"/>
      <c r="M17" s="1"/>
      <c r="N17" s="1"/>
      <c r="O17" s="1"/>
      <c r="P17" s="1"/>
      <c r="Q17" s="1"/>
      <c r="R17" s="1"/>
      <c r="S17" s="1"/>
      <c r="T17" s="1"/>
      <c r="U17" s="1"/>
      <c r="V17" s="1"/>
      <c r="W17" s="1"/>
      <c r="X17" s="1"/>
      <c r="Y17" s="1"/>
      <c r="Z17" s="1"/>
    </row>
    <row r="18" spans="1:26" ht="12.75" customHeight="1" x14ac:dyDescent="0.2">
      <c r="A18" s="129"/>
      <c r="B18" s="129"/>
      <c r="C18" s="129"/>
      <c r="D18" s="129"/>
      <c r="E18" s="129"/>
      <c r="F18" s="129"/>
      <c r="G18" s="20"/>
      <c r="H18" s="21"/>
      <c r="I18" s="1"/>
      <c r="J18" s="1"/>
      <c r="K18" s="1"/>
      <c r="L18" s="1"/>
      <c r="M18" s="1"/>
      <c r="N18" s="1"/>
      <c r="O18" s="1"/>
      <c r="P18" s="1"/>
      <c r="Q18" s="1"/>
      <c r="R18" s="1"/>
      <c r="S18" s="1"/>
      <c r="T18" s="1"/>
      <c r="U18" s="1"/>
      <c r="V18" s="1"/>
      <c r="W18" s="1"/>
      <c r="X18" s="1"/>
      <c r="Y18" s="1"/>
      <c r="Z18" s="1"/>
    </row>
    <row r="19" spans="1:26" ht="12.75" customHeight="1" x14ac:dyDescent="0.2">
      <c r="A19" s="115"/>
      <c r="B19" s="115"/>
      <c r="C19" s="115"/>
      <c r="D19" s="115"/>
      <c r="E19" s="115"/>
      <c r="F19" s="115"/>
      <c r="G19" s="20"/>
      <c r="H19" s="21"/>
      <c r="I19" s="1"/>
      <c r="J19" s="1"/>
      <c r="K19" s="1"/>
      <c r="L19" s="1"/>
      <c r="M19" s="1"/>
      <c r="N19" s="1"/>
      <c r="O19" s="1"/>
      <c r="P19" s="1"/>
      <c r="Q19" s="1"/>
      <c r="R19" s="1"/>
      <c r="S19" s="1"/>
      <c r="T19" s="1"/>
      <c r="U19" s="1"/>
      <c r="V19" s="1"/>
      <c r="W19" s="1"/>
      <c r="X19" s="1"/>
      <c r="Y19" s="1"/>
      <c r="Z19" s="1"/>
    </row>
    <row r="20" spans="1:26" ht="12.75" customHeight="1" x14ac:dyDescent="0.2">
      <c r="A20" s="133"/>
      <c r="B20" s="133"/>
      <c r="C20" s="133"/>
      <c r="D20" s="133"/>
      <c r="E20" s="133"/>
      <c r="F20" s="133"/>
      <c r="G20" s="20"/>
      <c r="H20" s="21"/>
      <c r="I20" s="1"/>
      <c r="J20" s="1"/>
      <c r="K20" s="1"/>
      <c r="L20" s="1"/>
      <c r="M20" s="1"/>
      <c r="N20" s="1"/>
      <c r="O20" s="1"/>
      <c r="P20" s="1"/>
      <c r="Q20" s="1"/>
      <c r="R20" s="1"/>
      <c r="S20" s="1"/>
      <c r="T20" s="1"/>
      <c r="U20" s="1"/>
      <c r="V20" s="1"/>
      <c r="W20" s="1"/>
      <c r="X20" s="1"/>
      <c r="Y20" s="1"/>
      <c r="Z20" s="1"/>
    </row>
    <row r="21" spans="1:26" ht="12.75" customHeight="1" x14ac:dyDescent="0.2">
      <c r="A21" s="129"/>
      <c r="B21" s="129"/>
      <c r="C21" s="129"/>
      <c r="D21" s="129"/>
      <c r="E21" s="129"/>
      <c r="F21" s="129"/>
      <c r="G21" s="20"/>
      <c r="H21" s="21"/>
      <c r="I21" s="1"/>
      <c r="J21" s="1"/>
      <c r="K21" s="1"/>
      <c r="L21" s="1"/>
      <c r="M21" s="1"/>
      <c r="N21" s="1"/>
      <c r="O21" s="1"/>
      <c r="P21" s="1"/>
      <c r="Q21" s="1"/>
      <c r="R21" s="1"/>
      <c r="S21" s="1"/>
      <c r="T21" s="1"/>
      <c r="U21" s="1"/>
      <c r="V21" s="1"/>
      <c r="W21" s="1"/>
      <c r="X21" s="1"/>
      <c r="Y21" s="1"/>
      <c r="Z21" s="1"/>
    </row>
    <row r="22" spans="1:26" ht="12.75" customHeight="1" x14ac:dyDescent="0.2">
      <c r="A22" s="115"/>
      <c r="B22" s="115"/>
      <c r="C22" s="115"/>
      <c r="D22" s="115"/>
      <c r="E22" s="115"/>
      <c r="F22" s="115"/>
      <c r="G22" s="20"/>
      <c r="H22" s="21"/>
      <c r="I22" s="1"/>
      <c r="J22" s="1"/>
      <c r="K22" s="1"/>
      <c r="L22" s="1"/>
      <c r="M22" s="1"/>
      <c r="N22" s="1"/>
      <c r="O22" s="1"/>
      <c r="P22" s="1"/>
      <c r="Q22" s="1"/>
      <c r="R22" s="1"/>
      <c r="S22" s="1"/>
      <c r="T22" s="1"/>
      <c r="U22" s="1"/>
      <c r="V22" s="1"/>
      <c r="W22" s="1"/>
      <c r="X22" s="1"/>
      <c r="Y22" s="1"/>
      <c r="Z22" s="1"/>
    </row>
    <row r="23" spans="1:26" ht="12.75" customHeight="1" x14ac:dyDescent="0.2">
      <c r="A23" s="133"/>
      <c r="B23" s="133"/>
      <c r="C23" s="133"/>
      <c r="D23" s="133"/>
      <c r="E23" s="133"/>
      <c r="F23" s="133"/>
      <c r="G23" s="20"/>
      <c r="H23" s="21"/>
      <c r="I23" s="1"/>
      <c r="J23" s="1"/>
      <c r="K23" s="1"/>
      <c r="L23" s="1"/>
      <c r="M23" s="1"/>
      <c r="N23" s="1"/>
      <c r="O23" s="1"/>
      <c r="P23" s="1"/>
      <c r="Q23" s="1"/>
      <c r="R23" s="1"/>
      <c r="S23" s="1"/>
      <c r="T23" s="1"/>
      <c r="U23" s="1"/>
      <c r="V23" s="1"/>
      <c r="W23" s="1"/>
      <c r="X23" s="1"/>
      <c r="Y23" s="1"/>
      <c r="Z23" s="1"/>
    </row>
    <row r="24" spans="1:26" ht="12.75" customHeight="1" x14ac:dyDescent="0.2">
      <c r="A24" s="129"/>
      <c r="B24" s="129"/>
      <c r="C24" s="129"/>
      <c r="D24" s="129"/>
      <c r="E24" s="129"/>
      <c r="F24" s="129"/>
      <c r="G24" s="20"/>
      <c r="H24" s="21"/>
      <c r="I24" s="1"/>
      <c r="J24" s="1"/>
      <c r="K24" s="1"/>
      <c r="L24" s="1"/>
      <c r="M24" s="1"/>
      <c r="N24" s="1"/>
      <c r="O24" s="1"/>
      <c r="P24" s="1"/>
      <c r="Q24" s="1"/>
      <c r="R24" s="1"/>
      <c r="S24" s="1"/>
      <c r="T24" s="1"/>
      <c r="U24" s="1"/>
      <c r="V24" s="1"/>
      <c r="W24" s="1"/>
      <c r="X24" s="1"/>
      <c r="Y24" s="1"/>
      <c r="Z24" s="1"/>
    </row>
    <row r="25" spans="1:26" ht="12.75" customHeight="1" x14ac:dyDescent="0.2">
      <c r="A25" s="115"/>
      <c r="B25" s="115"/>
      <c r="C25" s="115"/>
      <c r="D25" s="115"/>
      <c r="E25" s="115"/>
      <c r="F25" s="115"/>
      <c r="G25" s="20"/>
      <c r="H25" s="21"/>
      <c r="I25" s="1"/>
      <c r="J25" s="1"/>
      <c r="K25" s="1"/>
      <c r="L25" s="1"/>
      <c r="M25" s="1"/>
      <c r="N25" s="1"/>
      <c r="O25" s="1"/>
      <c r="P25" s="1"/>
      <c r="Q25" s="1"/>
      <c r="R25" s="1"/>
      <c r="S25" s="1"/>
      <c r="T25" s="1"/>
      <c r="U25" s="1"/>
      <c r="V25" s="1"/>
      <c r="W25" s="1"/>
      <c r="X25" s="1"/>
      <c r="Y25" s="1"/>
      <c r="Z25" s="1"/>
    </row>
    <row r="26" spans="1:26" ht="12.75" customHeight="1" x14ac:dyDescent="0.2">
      <c r="A26" s="133"/>
      <c r="B26" s="133"/>
      <c r="C26" s="133"/>
      <c r="D26" s="133"/>
      <c r="E26" s="133"/>
      <c r="F26" s="133"/>
      <c r="G26" s="20"/>
      <c r="H26" s="21"/>
      <c r="I26" s="1"/>
      <c r="J26" s="1"/>
      <c r="K26" s="1"/>
      <c r="L26" s="1"/>
      <c r="M26" s="1"/>
      <c r="N26" s="1"/>
      <c r="O26" s="1"/>
      <c r="P26" s="1"/>
      <c r="Q26" s="1"/>
      <c r="R26" s="1"/>
      <c r="S26" s="1"/>
      <c r="T26" s="1"/>
      <c r="U26" s="1"/>
      <c r="V26" s="1"/>
      <c r="W26" s="1"/>
      <c r="X26" s="1"/>
      <c r="Y26" s="1"/>
      <c r="Z26" s="1"/>
    </row>
    <row r="27" spans="1:26" ht="12.75" customHeight="1" x14ac:dyDescent="0.2">
      <c r="A27" s="129"/>
      <c r="B27" s="129"/>
      <c r="C27" s="129"/>
      <c r="D27" s="129"/>
      <c r="E27" s="129"/>
      <c r="F27" s="129"/>
      <c r="G27" s="20"/>
      <c r="H27" s="21"/>
      <c r="I27" s="1"/>
      <c r="J27" s="1"/>
      <c r="K27" s="1"/>
      <c r="L27" s="1"/>
      <c r="M27" s="1"/>
      <c r="N27" s="1"/>
      <c r="O27" s="1"/>
      <c r="P27" s="1"/>
      <c r="Q27" s="1"/>
      <c r="R27" s="1"/>
      <c r="S27" s="1"/>
      <c r="T27" s="1"/>
      <c r="U27" s="1"/>
      <c r="V27" s="1"/>
      <c r="W27" s="1"/>
      <c r="X27" s="1"/>
      <c r="Y27" s="1"/>
      <c r="Z27" s="1"/>
    </row>
    <row r="28" spans="1:26" ht="12.75" customHeight="1" x14ac:dyDescent="0.2">
      <c r="A28" s="115"/>
      <c r="B28" s="115"/>
      <c r="C28" s="115"/>
      <c r="D28" s="115"/>
      <c r="E28" s="115"/>
      <c r="F28" s="115"/>
      <c r="G28" s="20"/>
      <c r="H28" s="21"/>
      <c r="I28" s="1"/>
      <c r="J28" s="1"/>
      <c r="K28" s="1"/>
      <c r="L28" s="1"/>
      <c r="M28" s="1"/>
      <c r="N28" s="1"/>
      <c r="O28" s="1"/>
      <c r="P28" s="1"/>
      <c r="Q28" s="1"/>
      <c r="R28" s="1"/>
      <c r="S28" s="1"/>
      <c r="T28" s="1"/>
      <c r="U28" s="1"/>
      <c r="V28" s="1"/>
      <c r="W28" s="1"/>
      <c r="X28" s="1"/>
      <c r="Y28" s="1"/>
      <c r="Z28" s="1"/>
    </row>
    <row r="29" spans="1:26" ht="12.75" customHeight="1" x14ac:dyDescent="0.2">
      <c r="I29" s="1"/>
      <c r="J29" s="1"/>
      <c r="K29" s="1"/>
      <c r="L29" s="1"/>
      <c r="M29" s="1"/>
      <c r="N29" s="1"/>
      <c r="O29" s="1"/>
      <c r="P29" s="1"/>
      <c r="Q29" s="1"/>
      <c r="R29" s="1"/>
      <c r="S29" s="1"/>
      <c r="T29" s="1"/>
      <c r="U29" s="1"/>
      <c r="V29" s="1"/>
      <c r="W29" s="1"/>
      <c r="X29" s="1"/>
      <c r="Y29" s="1"/>
      <c r="Z29" s="1"/>
    </row>
    <row r="30" spans="1:26" ht="12.75" customHeight="1" x14ac:dyDescent="0.2">
      <c r="I30" s="1"/>
      <c r="J30" s="1"/>
      <c r="K30" s="1"/>
      <c r="L30" s="1"/>
      <c r="M30" s="1"/>
      <c r="N30" s="1"/>
      <c r="O30" s="1"/>
      <c r="P30" s="1"/>
      <c r="Q30" s="1"/>
      <c r="R30" s="1"/>
      <c r="S30" s="1"/>
      <c r="T30" s="1"/>
      <c r="U30" s="1"/>
      <c r="V30" s="1"/>
      <c r="W30" s="1"/>
      <c r="X30" s="1"/>
      <c r="Y30" s="1"/>
      <c r="Z30" s="1"/>
    </row>
    <row r="31" spans="1:26" ht="12.75" customHeight="1" x14ac:dyDescent="0.2">
      <c r="I31" s="1"/>
      <c r="J31" s="1"/>
      <c r="K31" s="1"/>
      <c r="L31" s="1"/>
      <c r="M31" s="1"/>
      <c r="N31" s="1"/>
      <c r="O31" s="1"/>
      <c r="P31" s="1"/>
      <c r="Q31" s="1"/>
      <c r="R31" s="1"/>
      <c r="S31" s="1"/>
      <c r="T31" s="1"/>
      <c r="U31" s="1"/>
      <c r="V31" s="1"/>
      <c r="W31" s="1"/>
      <c r="X31" s="1"/>
      <c r="Y31" s="1"/>
      <c r="Z31" s="1"/>
    </row>
    <row r="32" spans="1:26" ht="12.75" customHeight="1" x14ac:dyDescent="0.2">
      <c r="I32" s="1"/>
      <c r="J32" s="1"/>
      <c r="K32" s="1"/>
      <c r="L32" s="1"/>
      <c r="M32" s="1"/>
      <c r="N32" s="1"/>
      <c r="O32" s="1"/>
      <c r="P32" s="1"/>
      <c r="Q32" s="1"/>
      <c r="R32" s="1"/>
      <c r="S32" s="1"/>
      <c r="T32" s="1"/>
      <c r="U32" s="1"/>
      <c r="V32" s="1"/>
      <c r="W32" s="1"/>
      <c r="X32" s="1"/>
      <c r="Y32" s="1"/>
      <c r="Z32" s="1"/>
    </row>
    <row r="33" spans="9:26" ht="12.75" customHeight="1" x14ac:dyDescent="0.2">
      <c r="I33" s="1"/>
      <c r="J33" s="1"/>
      <c r="K33" s="1"/>
      <c r="L33" s="1"/>
      <c r="M33" s="1"/>
      <c r="N33" s="1"/>
      <c r="O33" s="1"/>
      <c r="P33" s="1"/>
      <c r="Q33" s="1"/>
      <c r="R33" s="1"/>
      <c r="S33" s="1"/>
      <c r="T33" s="1"/>
      <c r="U33" s="1"/>
      <c r="V33" s="1"/>
      <c r="W33" s="1"/>
      <c r="X33" s="1"/>
      <c r="Y33" s="1"/>
      <c r="Z33" s="1"/>
    </row>
    <row r="34" spans="9:26" ht="12.75" customHeight="1" x14ac:dyDescent="0.2">
      <c r="I34" s="1"/>
      <c r="J34" s="1"/>
      <c r="K34" s="1"/>
      <c r="L34" s="1"/>
      <c r="M34" s="1"/>
      <c r="N34" s="1"/>
      <c r="O34" s="1"/>
      <c r="P34" s="1"/>
      <c r="Q34" s="1"/>
      <c r="R34" s="1"/>
      <c r="S34" s="1"/>
      <c r="T34" s="1"/>
      <c r="U34" s="1"/>
      <c r="V34" s="1"/>
      <c r="W34" s="1"/>
      <c r="X34" s="1"/>
      <c r="Y34" s="1"/>
      <c r="Z34" s="1"/>
    </row>
    <row r="35" spans="9:26" ht="12.75" customHeight="1" x14ac:dyDescent="0.2">
      <c r="I35" s="1"/>
      <c r="J35" s="1"/>
      <c r="K35" s="1"/>
      <c r="L35" s="1"/>
      <c r="M35" s="1"/>
      <c r="N35" s="1"/>
      <c r="O35" s="1"/>
      <c r="P35" s="1"/>
      <c r="Q35" s="1"/>
      <c r="R35" s="1"/>
      <c r="S35" s="1"/>
      <c r="T35" s="1"/>
      <c r="U35" s="1"/>
      <c r="V35" s="1"/>
      <c r="W35" s="1"/>
      <c r="X35" s="1"/>
      <c r="Y35" s="1"/>
      <c r="Z35" s="1"/>
    </row>
    <row r="36" spans="9:26" ht="12.75" customHeight="1" x14ac:dyDescent="0.2">
      <c r="I36" s="1"/>
      <c r="J36" s="1"/>
      <c r="K36" s="1"/>
      <c r="L36" s="1"/>
      <c r="M36" s="1"/>
      <c r="N36" s="1"/>
      <c r="O36" s="1"/>
      <c r="P36" s="1"/>
      <c r="Q36" s="1"/>
      <c r="R36" s="1"/>
      <c r="S36" s="1"/>
      <c r="T36" s="1"/>
      <c r="U36" s="1"/>
      <c r="V36" s="1"/>
      <c r="W36" s="1"/>
      <c r="X36" s="1"/>
      <c r="Y36" s="1"/>
      <c r="Z36" s="1"/>
    </row>
    <row r="37" spans="9:26" ht="12.75" customHeight="1" x14ac:dyDescent="0.2">
      <c r="I37" s="1"/>
      <c r="J37" s="1"/>
      <c r="K37" s="1"/>
      <c r="L37" s="1"/>
      <c r="M37" s="1"/>
      <c r="N37" s="1"/>
      <c r="O37" s="1"/>
      <c r="P37" s="1"/>
      <c r="Q37" s="1"/>
      <c r="R37" s="1"/>
      <c r="S37" s="1"/>
      <c r="T37" s="1"/>
      <c r="U37" s="1"/>
      <c r="V37" s="1"/>
      <c r="W37" s="1"/>
      <c r="X37" s="1"/>
      <c r="Y37" s="1"/>
      <c r="Z37" s="1"/>
    </row>
    <row r="38" spans="9:26" ht="12.75" customHeight="1" x14ac:dyDescent="0.2">
      <c r="I38" s="1"/>
      <c r="J38" s="1"/>
      <c r="K38" s="1"/>
      <c r="L38" s="1"/>
      <c r="M38" s="1"/>
      <c r="N38" s="1"/>
      <c r="O38" s="1"/>
      <c r="P38" s="1"/>
      <c r="Q38" s="1"/>
      <c r="R38" s="1"/>
      <c r="S38" s="1"/>
      <c r="T38" s="1"/>
      <c r="U38" s="1"/>
      <c r="V38" s="1"/>
      <c r="W38" s="1"/>
      <c r="X38" s="1"/>
      <c r="Y38" s="1"/>
      <c r="Z38" s="1"/>
    </row>
    <row r="39" spans="9:26" ht="12.75" customHeight="1" x14ac:dyDescent="0.2">
      <c r="I39" s="1"/>
      <c r="J39" s="1"/>
      <c r="K39" s="1"/>
      <c r="L39" s="1"/>
      <c r="M39" s="1"/>
      <c r="N39" s="1"/>
      <c r="O39" s="1"/>
      <c r="P39" s="1"/>
      <c r="Q39" s="1"/>
      <c r="R39" s="1"/>
      <c r="S39" s="1"/>
      <c r="T39" s="1"/>
      <c r="U39" s="1"/>
      <c r="V39" s="1"/>
      <c r="W39" s="1"/>
      <c r="X39" s="1"/>
      <c r="Y39" s="1"/>
      <c r="Z39" s="1"/>
    </row>
    <row r="40" spans="9:26" ht="12.75" customHeight="1" x14ac:dyDescent="0.2">
      <c r="I40" s="1"/>
      <c r="J40" s="1"/>
      <c r="K40" s="1"/>
      <c r="L40" s="1"/>
      <c r="M40" s="1"/>
      <c r="N40" s="1"/>
      <c r="O40" s="1"/>
      <c r="P40" s="1"/>
      <c r="Q40" s="1"/>
      <c r="R40" s="1"/>
      <c r="S40" s="1"/>
      <c r="T40" s="1"/>
      <c r="U40" s="1"/>
      <c r="V40" s="1"/>
      <c r="W40" s="1"/>
      <c r="X40" s="1"/>
      <c r="Y40" s="1"/>
      <c r="Z40" s="1"/>
    </row>
    <row r="41" spans="9:26" ht="12.75" customHeight="1" x14ac:dyDescent="0.2">
      <c r="I41" s="1"/>
      <c r="J41" s="1"/>
      <c r="K41" s="1"/>
      <c r="L41" s="1"/>
      <c r="M41" s="1"/>
      <c r="N41" s="1"/>
      <c r="O41" s="1"/>
      <c r="P41" s="1"/>
      <c r="Q41" s="1"/>
      <c r="R41" s="1"/>
      <c r="S41" s="1"/>
      <c r="T41" s="1"/>
      <c r="U41" s="1"/>
      <c r="V41" s="1"/>
      <c r="W41" s="1"/>
      <c r="X41" s="1"/>
      <c r="Y41" s="1"/>
      <c r="Z41" s="1"/>
    </row>
    <row r="42" spans="9:26" ht="12.75" customHeight="1" x14ac:dyDescent="0.2">
      <c r="I42" s="1"/>
      <c r="J42" s="1"/>
      <c r="K42" s="1"/>
      <c r="L42" s="1"/>
      <c r="M42" s="1"/>
      <c r="N42" s="1"/>
      <c r="O42" s="1"/>
      <c r="P42" s="1"/>
      <c r="Q42" s="1"/>
      <c r="R42" s="1"/>
      <c r="S42" s="1"/>
      <c r="T42" s="1"/>
      <c r="U42" s="1"/>
      <c r="V42" s="1"/>
      <c r="W42" s="1"/>
      <c r="X42" s="1"/>
      <c r="Y42" s="1"/>
      <c r="Z42" s="1"/>
    </row>
    <row r="43" spans="9:26" ht="12.75" customHeight="1" x14ac:dyDescent="0.2">
      <c r="I43" s="1"/>
      <c r="J43" s="1"/>
      <c r="K43" s="1"/>
      <c r="L43" s="1"/>
      <c r="M43" s="1"/>
      <c r="N43" s="1"/>
      <c r="O43" s="1"/>
      <c r="P43" s="1"/>
      <c r="Q43" s="1"/>
      <c r="R43" s="1"/>
      <c r="S43" s="1"/>
      <c r="T43" s="1"/>
      <c r="U43" s="1"/>
      <c r="V43" s="1"/>
      <c r="W43" s="1"/>
      <c r="X43" s="1"/>
      <c r="Y43" s="1"/>
      <c r="Z43" s="1"/>
    </row>
    <row r="44" spans="9:26" ht="12.75" customHeight="1" x14ac:dyDescent="0.2">
      <c r="I44" s="1"/>
      <c r="J44" s="1"/>
      <c r="K44" s="1"/>
      <c r="L44" s="1"/>
      <c r="M44" s="1"/>
      <c r="N44" s="1"/>
      <c r="O44" s="1"/>
      <c r="P44" s="1"/>
      <c r="Q44" s="1"/>
      <c r="R44" s="1"/>
      <c r="S44" s="1"/>
      <c r="T44" s="1"/>
      <c r="U44" s="1"/>
      <c r="V44" s="1"/>
      <c r="W44" s="1"/>
      <c r="X44" s="1"/>
      <c r="Y44" s="1"/>
      <c r="Z44" s="1"/>
    </row>
    <row r="45" spans="9:26" ht="12.75" customHeight="1" x14ac:dyDescent="0.2">
      <c r="I45" s="1"/>
      <c r="J45" s="1"/>
      <c r="K45" s="1"/>
      <c r="L45" s="1"/>
      <c r="M45" s="1"/>
      <c r="N45" s="1"/>
      <c r="O45" s="1"/>
      <c r="P45" s="1"/>
      <c r="Q45" s="1"/>
      <c r="R45" s="1"/>
      <c r="S45" s="1"/>
      <c r="T45" s="1"/>
      <c r="U45" s="1"/>
      <c r="V45" s="1"/>
      <c r="W45" s="1"/>
      <c r="X45" s="1"/>
      <c r="Y45" s="1"/>
      <c r="Z45" s="1"/>
    </row>
    <row r="46" spans="9:26" ht="12.75" customHeight="1" x14ac:dyDescent="0.2">
      <c r="I46" s="1"/>
      <c r="J46" s="1"/>
      <c r="K46" s="1"/>
      <c r="L46" s="1"/>
      <c r="M46" s="1"/>
      <c r="N46" s="1"/>
      <c r="O46" s="1"/>
      <c r="P46" s="1"/>
      <c r="Q46" s="1"/>
      <c r="R46" s="1"/>
      <c r="S46" s="1"/>
      <c r="T46" s="1"/>
      <c r="U46" s="1"/>
      <c r="V46" s="1"/>
      <c r="W46" s="1"/>
      <c r="X46" s="1"/>
      <c r="Y46" s="1"/>
      <c r="Z46" s="1"/>
    </row>
    <row r="47" spans="9:26" ht="12.75" customHeight="1" x14ac:dyDescent="0.2">
      <c r="I47" s="1"/>
      <c r="J47" s="1"/>
      <c r="K47" s="1"/>
      <c r="L47" s="1"/>
      <c r="M47" s="1"/>
      <c r="N47" s="1"/>
      <c r="O47" s="1"/>
      <c r="P47" s="1"/>
      <c r="Q47" s="1"/>
      <c r="R47" s="1"/>
      <c r="S47" s="1"/>
      <c r="T47" s="1"/>
      <c r="U47" s="1"/>
      <c r="V47" s="1"/>
      <c r="W47" s="1"/>
      <c r="X47" s="1"/>
      <c r="Y47" s="1"/>
      <c r="Z47" s="1"/>
    </row>
    <row r="48" spans="9:26" ht="12.75" customHeight="1" x14ac:dyDescent="0.2">
      <c r="I48" s="1"/>
      <c r="J48" s="1"/>
      <c r="K48" s="1"/>
      <c r="L48" s="1"/>
      <c r="M48" s="1"/>
      <c r="N48" s="1"/>
      <c r="O48" s="1"/>
      <c r="P48" s="1"/>
      <c r="Q48" s="1"/>
      <c r="R48" s="1"/>
      <c r="S48" s="1"/>
      <c r="T48" s="1"/>
      <c r="U48" s="1"/>
      <c r="V48" s="1"/>
      <c r="W48" s="1"/>
      <c r="X48" s="1"/>
      <c r="Y48" s="1"/>
      <c r="Z48" s="1"/>
    </row>
    <row r="49" spans="1:26" ht="12.75" customHeight="1" x14ac:dyDescent="0.2">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6">
    <mergeCell ref="A26:A28"/>
    <mergeCell ref="B26:B28"/>
    <mergeCell ref="C26:C28"/>
    <mergeCell ref="D26:D28"/>
    <mergeCell ref="E26:E28"/>
    <mergeCell ref="A20:A22"/>
    <mergeCell ref="B20:B22"/>
    <mergeCell ref="C20:C22"/>
    <mergeCell ref="B23:B25"/>
    <mergeCell ref="C23:C25"/>
    <mergeCell ref="C14:C16"/>
    <mergeCell ref="D14:D16"/>
    <mergeCell ref="E14:E16"/>
    <mergeCell ref="F26:F28"/>
    <mergeCell ref="B17:B19"/>
    <mergeCell ref="C17:C19"/>
    <mergeCell ref="D23:D25"/>
    <mergeCell ref="E23:E25"/>
    <mergeCell ref="F23:F25"/>
    <mergeCell ref="F14:F16"/>
    <mergeCell ref="A17:A19"/>
    <mergeCell ref="F17:F19"/>
    <mergeCell ref="A23:A25"/>
    <mergeCell ref="F11:F13"/>
    <mergeCell ref="D17:D19"/>
    <mergeCell ref="E17:E19"/>
    <mergeCell ref="D20:D22"/>
    <mergeCell ref="E20:E22"/>
    <mergeCell ref="F20:F22"/>
    <mergeCell ref="A11:A13"/>
    <mergeCell ref="B11:B13"/>
    <mergeCell ref="C11:C13"/>
    <mergeCell ref="D11:D13"/>
    <mergeCell ref="E11:E13"/>
    <mergeCell ref="A14:A16"/>
    <mergeCell ref="B14:B16"/>
    <mergeCell ref="D8:D10"/>
    <mergeCell ref="E8:E10"/>
    <mergeCell ref="G2:H2"/>
    <mergeCell ref="G4:H4"/>
    <mergeCell ref="B5:H5"/>
    <mergeCell ref="A6:H6"/>
    <mergeCell ref="B8:B10"/>
    <mergeCell ref="C8:C10"/>
    <mergeCell ref="F8:F10"/>
    <mergeCell ref="A8:A10"/>
  </mergeCells>
  <printOptions horizontalCentered="1"/>
  <pageMargins left="0.15748031496062992" right="0.15748031496062992" top="0.51181102362204722" bottom="0.35433070866141736" header="0" footer="0"/>
  <pageSetup paperSize="9" scale="62" orientation="landscape"/>
  <headerFooter>
    <oddHeader>&amp;LPrilog 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000"/>
  <sheetViews>
    <sheetView workbookViewId="0"/>
  </sheetViews>
  <sheetFormatPr defaultColWidth="14.42578125" defaultRowHeight="15" customHeight="1" x14ac:dyDescent="0.2"/>
  <cols>
    <col min="1" max="1" width="39.28515625" customWidth="1"/>
    <col min="2" max="2" width="24.140625" customWidth="1"/>
    <col min="3" max="4" width="23.140625" customWidth="1"/>
    <col min="5" max="5" width="10.42578125" customWidth="1"/>
    <col min="6" max="6" width="12.42578125" customWidth="1"/>
    <col min="7" max="10" width="14.7109375" customWidth="1"/>
    <col min="11" max="26" width="11.42578125" customWidth="1"/>
  </cols>
  <sheetData>
    <row r="1" spans="1:26" ht="30" customHeight="1" x14ac:dyDescent="0.2">
      <c r="A1" s="15" t="s">
        <v>39</v>
      </c>
      <c r="B1" s="135"/>
      <c r="C1" s="111"/>
      <c r="D1" s="111"/>
      <c r="E1" s="111"/>
      <c r="F1" s="111"/>
      <c r="G1" s="111"/>
      <c r="H1" s="111"/>
      <c r="I1" s="111"/>
      <c r="J1" s="112"/>
      <c r="K1" s="1"/>
      <c r="L1" s="1"/>
      <c r="M1" s="1"/>
      <c r="N1" s="1"/>
      <c r="O1" s="1"/>
      <c r="P1" s="1"/>
      <c r="Q1" s="1"/>
      <c r="R1" s="1"/>
      <c r="S1" s="1"/>
      <c r="T1" s="1"/>
      <c r="U1" s="1"/>
      <c r="V1" s="1"/>
      <c r="W1" s="1"/>
      <c r="X1" s="1"/>
      <c r="Y1" s="1"/>
      <c r="Z1" s="1"/>
    </row>
    <row r="2" spans="1:26" ht="30" customHeight="1" x14ac:dyDescent="0.2">
      <c r="A2" s="15" t="s">
        <v>1</v>
      </c>
      <c r="B2" s="2"/>
      <c r="C2" s="3" t="s">
        <v>2</v>
      </c>
      <c r="D2" s="4"/>
      <c r="E2" s="137" t="s">
        <v>3</v>
      </c>
      <c r="F2" s="138"/>
      <c r="G2" s="139"/>
      <c r="H2" s="138"/>
      <c r="I2" s="5"/>
      <c r="J2" s="6"/>
      <c r="K2" s="1"/>
      <c r="L2" s="1"/>
      <c r="M2" s="1"/>
      <c r="N2" s="1"/>
      <c r="O2" s="1"/>
      <c r="P2" s="1"/>
      <c r="Q2" s="1"/>
      <c r="R2" s="1"/>
      <c r="S2" s="1"/>
      <c r="T2" s="1"/>
      <c r="U2" s="1"/>
      <c r="V2" s="1"/>
      <c r="W2" s="1"/>
      <c r="X2" s="1"/>
      <c r="Y2" s="1"/>
      <c r="Z2" s="1"/>
    </row>
    <row r="3" spans="1:26" ht="30" customHeight="1" x14ac:dyDescent="0.2">
      <c r="A3" s="15" t="s">
        <v>48</v>
      </c>
      <c r="B3" s="2"/>
      <c r="C3" s="140"/>
      <c r="D3" s="111"/>
      <c r="E3" s="111"/>
      <c r="F3" s="111"/>
      <c r="G3" s="111"/>
      <c r="H3" s="111"/>
      <c r="I3" s="111"/>
      <c r="J3" s="112"/>
      <c r="K3" s="1"/>
      <c r="L3" s="1"/>
      <c r="M3" s="1"/>
      <c r="N3" s="1"/>
      <c r="O3" s="1"/>
      <c r="P3" s="1"/>
      <c r="Q3" s="1"/>
      <c r="R3" s="1"/>
      <c r="S3" s="1"/>
      <c r="T3" s="1"/>
      <c r="U3" s="1"/>
      <c r="V3" s="1"/>
      <c r="W3" s="1"/>
      <c r="X3" s="1"/>
      <c r="Y3" s="1"/>
      <c r="Z3" s="1"/>
    </row>
    <row r="4" spans="1:26" ht="30" customHeight="1" x14ac:dyDescent="0.2">
      <c r="A4" s="15" t="s">
        <v>5</v>
      </c>
      <c r="B4" s="2"/>
      <c r="C4" s="3" t="s">
        <v>2</v>
      </c>
      <c r="D4" s="4"/>
      <c r="E4" s="137" t="s">
        <v>3</v>
      </c>
      <c r="F4" s="138"/>
      <c r="G4" s="139"/>
      <c r="H4" s="138"/>
      <c r="I4" s="5"/>
      <c r="J4" s="6"/>
      <c r="K4" s="1"/>
      <c r="L4" s="1"/>
      <c r="M4" s="1"/>
      <c r="N4" s="1"/>
      <c r="O4" s="1"/>
      <c r="P4" s="1"/>
      <c r="Q4" s="1"/>
      <c r="R4" s="1"/>
      <c r="S4" s="1"/>
      <c r="T4" s="1"/>
      <c r="U4" s="1"/>
      <c r="V4" s="1"/>
      <c r="W4" s="1"/>
      <c r="X4" s="1"/>
      <c r="Y4" s="1"/>
      <c r="Z4" s="1"/>
    </row>
    <row r="5" spans="1:26" ht="30" customHeight="1" x14ac:dyDescent="0.2">
      <c r="A5" s="15" t="s">
        <v>6</v>
      </c>
      <c r="B5" s="135"/>
      <c r="C5" s="111"/>
      <c r="D5" s="111"/>
      <c r="E5" s="111"/>
      <c r="F5" s="111"/>
      <c r="G5" s="111"/>
      <c r="H5" s="111"/>
      <c r="I5" s="111"/>
      <c r="J5" s="112"/>
      <c r="K5" s="1"/>
      <c r="L5" s="1"/>
      <c r="M5" s="1"/>
      <c r="N5" s="1"/>
      <c r="O5" s="1"/>
      <c r="P5" s="1"/>
      <c r="Q5" s="1"/>
      <c r="R5" s="1"/>
      <c r="S5" s="1"/>
      <c r="T5" s="1"/>
      <c r="U5" s="1"/>
      <c r="V5" s="1"/>
      <c r="W5" s="1"/>
      <c r="X5" s="1"/>
      <c r="Y5" s="1"/>
      <c r="Z5" s="1"/>
    </row>
    <row r="6" spans="1:26" ht="24.75" customHeight="1" x14ac:dyDescent="0.2">
      <c r="A6" s="141" t="s">
        <v>49</v>
      </c>
      <c r="B6" s="111"/>
      <c r="C6" s="111"/>
      <c r="D6" s="111"/>
      <c r="E6" s="111"/>
      <c r="F6" s="111"/>
      <c r="G6" s="111"/>
      <c r="H6" s="111"/>
      <c r="I6" s="111"/>
      <c r="J6" s="112"/>
      <c r="K6" s="1"/>
      <c r="L6" s="1"/>
      <c r="M6" s="1"/>
      <c r="N6" s="1"/>
      <c r="O6" s="1"/>
      <c r="P6" s="1"/>
      <c r="Q6" s="1"/>
      <c r="R6" s="1"/>
      <c r="S6" s="1"/>
      <c r="T6" s="1"/>
      <c r="U6" s="1"/>
      <c r="V6" s="1"/>
      <c r="W6" s="1"/>
      <c r="X6" s="1"/>
      <c r="Y6" s="1"/>
      <c r="Z6" s="1"/>
    </row>
    <row r="7" spans="1:26" ht="12.75" customHeight="1" x14ac:dyDescent="0.2">
      <c r="A7" s="18" t="s">
        <v>11</v>
      </c>
      <c r="B7" s="19" t="s">
        <v>16</v>
      </c>
      <c r="C7" s="19" t="s">
        <v>50</v>
      </c>
      <c r="D7" s="19" t="s">
        <v>51</v>
      </c>
      <c r="E7" s="18" t="s">
        <v>52</v>
      </c>
      <c r="F7" s="19" t="s">
        <v>19</v>
      </c>
      <c r="G7" s="19" t="s">
        <v>20</v>
      </c>
      <c r="H7" s="19" t="s">
        <v>21</v>
      </c>
      <c r="I7" s="19" t="s">
        <v>22</v>
      </c>
      <c r="J7" s="19" t="s">
        <v>23</v>
      </c>
      <c r="K7" s="1"/>
      <c r="L7" s="1"/>
      <c r="M7" s="1"/>
      <c r="N7" s="1"/>
      <c r="O7" s="1"/>
      <c r="P7" s="1"/>
      <c r="Q7" s="1"/>
      <c r="R7" s="1"/>
      <c r="S7" s="1"/>
      <c r="T7" s="1"/>
      <c r="U7" s="1"/>
      <c r="V7" s="1"/>
      <c r="W7" s="1"/>
      <c r="X7" s="1"/>
      <c r="Y7" s="1"/>
      <c r="Z7" s="1"/>
    </row>
    <row r="8" spans="1:26" ht="12.75" customHeight="1" x14ac:dyDescent="0.2">
      <c r="A8" s="133"/>
      <c r="B8" s="20"/>
      <c r="C8" s="20"/>
      <c r="D8" s="21"/>
      <c r="E8" s="20"/>
      <c r="F8" s="20"/>
      <c r="G8" s="20"/>
      <c r="H8" s="20"/>
      <c r="I8" s="20"/>
      <c r="J8" s="20"/>
      <c r="K8" s="1"/>
      <c r="L8" s="1"/>
      <c r="M8" s="1"/>
      <c r="N8" s="1"/>
      <c r="O8" s="1"/>
      <c r="P8" s="1"/>
      <c r="Q8" s="1"/>
      <c r="R8" s="1"/>
      <c r="S8" s="1"/>
      <c r="T8" s="1"/>
      <c r="U8" s="1"/>
      <c r="V8" s="1"/>
      <c r="W8" s="1"/>
      <c r="X8" s="1"/>
      <c r="Y8" s="1"/>
      <c r="Z8" s="1"/>
    </row>
    <row r="9" spans="1:26" ht="12.75" customHeight="1" x14ac:dyDescent="0.2">
      <c r="A9" s="129"/>
      <c r="B9" s="20"/>
      <c r="C9" s="20"/>
      <c r="D9" s="21"/>
      <c r="E9" s="20"/>
      <c r="F9" s="20"/>
      <c r="G9" s="20"/>
      <c r="H9" s="20"/>
      <c r="I9" s="20"/>
      <c r="J9" s="20"/>
      <c r="K9" s="1"/>
      <c r="L9" s="1"/>
      <c r="M9" s="1"/>
      <c r="N9" s="1"/>
      <c r="O9" s="1"/>
      <c r="P9" s="1"/>
      <c r="Q9" s="1"/>
      <c r="R9" s="1"/>
      <c r="S9" s="1"/>
      <c r="T9" s="1"/>
      <c r="U9" s="1"/>
      <c r="V9" s="1"/>
      <c r="W9" s="1"/>
      <c r="X9" s="1"/>
      <c r="Y9" s="1"/>
      <c r="Z9" s="1"/>
    </row>
    <row r="10" spans="1:26" ht="12.75" customHeight="1" x14ac:dyDescent="0.2">
      <c r="A10" s="115"/>
      <c r="B10" s="20"/>
      <c r="C10" s="20"/>
      <c r="D10" s="21"/>
      <c r="E10" s="20"/>
      <c r="F10" s="20"/>
      <c r="G10" s="20"/>
      <c r="H10" s="20"/>
      <c r="I10" s="20"/>
      <c r="J10" s="20"/>
      <c r="K10" s="1"/>
      <c r="L10" s="1"/>
      <c r="M10" s="1"/>
      <c r="N10" s="1"/>
      <c r="O10" s="1"/>
      <c r="P10" s="1"/>
      <c r="Q10" s="1"/>
      <c r="R10" s="1"/>
      <c r="S10" s="1"/>
      <c r="T10" s="1"/>
      <c r="U10" s="1"/>
      <c r="V10" s="1"/>
      <c r="W10" s="1"/>
      <c r="X10" s="1"/>
      <c r="Y10" s="1"/>
      <c r="Z10" s="1"/>
    </row>
    <row r="11" spans="1:26" ht="12.75" customHeight="1" x14ac:dyDescent="0.2">
      <c r="A11" s="133"/>
      <c r="B11" s="20"/>
      <c r="C11" s="20"/>
      <c r="D11" s="21"/>
      <c r="E11" s="20"/>
      <c r="F11" s="20"/>
      <c r="G11" s="20"/>
      <c r="H11" s="20"/>
      <c r="I11" s="20"/>
      <c r="J11" s="20"/>
      <c r="K11" s="1"/>
      <c r="L11" s="1"/>
      <c r="M11" s="1"/>
      <c r="N11" s="1"/>
      <c r="O11" s="1"/>
      <c r="P11" s="1"/>
      <c r="Q11" s="1"/>
      <c r="R11" s="1"/>
      <c r="S11" s="1"/>
      <c r="T11" s="1"/>
      <c r="U11" s="1"/>
      <c r="V11" s="1"/>
      <c r="W11" s="1"/>
      <c r="X11" s="1"/>
      <c r="Y11" s="1"/>
      <c r="Z11" s="1"/>
    </row>
    <row r="12" spans="1:26" ht="12.75" customHeight="1" x14ac:dyDescent="0.2">
      <c r="A12" s="129"/>
      <c r="B12" s="20"/>
      <c r="C12" s="20"/>
      <c r="D12" s="21"/>
      <c r="E12" s="20"/>
      <c r="F12" s="20"/>
      <c r="G12" s="20"/>
      <c r="H12" s="20"/>
      <c r="I12" s="20"/>
      <c r="J12" s="20"/>
      <c r="K12" s="1"/>
      <c r="L12" s="1"/>
      <c r="M12" s="1"/>
      <c r="N12" s="1"/>
      <c r="O12" s="1"/>
      <c r="P12" s="1"/>
      <c r="Q12" s="1"/>
      <c r="R12" s="1"/>
      <c r="S12" s="1"/>
      <c r="T12" s="1"/>
      <c r="U12" s="1"/>
      <c r="V12" s="1"/>
      <c r="W12" s="1"/>
      <c r="X12" s="1"/>
      <c r="Y12" s="1"/>
      <c r="Z12" s="1"/>
    </row>
    <row r="13" spans="1:26" ht="12.75" customHeight="1" x14ac:dyDescent="0.2">
      <c r="A13" s="115"/>
      <c r="B13" s="20"/>
      <c r="C13" s="20"/>
      <c r="D13" s="21"/>
      <c r="E13" s="20"/>
      <c r="F13" s="20"/>
      <c r="G13" s="20"/>
      <c r="H13" s="20"/>
      <c r="I13" s="20"/>
      <c r="J13" s="20"/>
      <c r="K13" s="1"/>
      <c r="L13" s="1"/>
      <c r="M13" s="1"/>
      <c r="N13" s="1"/>
      <c r="O13" s="1"/>
      <c r="P13" s="1"/>
      <c r="Q13" s="1"/>
      <c r="R13" s="1"/>
      <c r="S13" s="1"/>
      <c r="T13" s="1"/>
      <c r="U13" s="1"/>
      <c r="V13" s="1"/>
      <c r="W13" s="1"/>
      <c r="X13" s="1"/>
      <c r="Y13" s="1"/>
      <c r="Z13" s="1"/>
    </row>
    <row r="14" spans="1:26" ht="12.75" customHeight="1" x14ac:dyDescent="0.2">
      <c r="A14" s="133"/>
      <c r="B14" s="20"/>
      <c r="C14" s="20"/>
      <c r="D14" s="21"/>
      <c r="E14" s="20"/>
      <c r="F14" s="20"/>
      <c r="G14" s="20"/>
      <c r="H14" s="20"/>
      <c r="I14" s="20"/>
      <c r="J14" s="20"/>
      <c r="K14" s="1"/>
      <c r="L14" s="1"/>
      <c r="M14" s="1"/>
      <c r="N14" s="1"/>
      <c r="O14" s="1"/>
      <c r="P14" s="1"/>
      <c r="Q14" s="1"/>
      <c r="R14" s="1"/>
      <c r="S14" s="1"/>
      <c r="T14" s="1"/>
      <c r="U14" s="1"/>
      <c r="V14" s="1"/>
      <c r="W14" s="1"/>
      <c r="X14" s="1"/>
      <c r="Y14" s="1"/>
      <c r="Z14" s="1"/>
    </row>
    <row r="15" spans="1:26" ht="12.75" customHeight="1" x14ac:dyDescent="0.2">
      <c r="A15" s="129"/>
      <c r="B15" s="20"/>
      <c r="C15" s="20"/>
      <c r="D15" s="21"/>
      <c r="E15" s="20"/>
      <c r="F15" s="20"/>
      <c r="G15" s="20"/>
      <c r="H15" s="20"/>
      <c r="I15" s="20"/>
      <c r="J15" s="20"/>
      <c r="K15" s="1"/>
      <c r="L15" s="1"/>
      <c r="M15" s="1"/>
      <c r="N15" s="1"/>
      <c r="O15" s="1"/>
      <c r="P15" s="1"/>
      <c r="Q15" s="1"/>
      <c r="R15" s="1"/>
      <c r="S15" s="1"/>
      <c r="T15" s="1"/>
      <c r="U15" s="1"/>
      <c r="V15" s="1"/>
      <c r="W15" s="1"/>
      <c r="X15" s="1"/>
      <c r="Y15" s="1"/>
      <c r="Z15" s="1"/>
    </row>
    <row r="16" spans="1:26" ht="12.75" customHeight="1" x14ac:dyDescent="0.2">
      <c r="A16" s="115"/>
      <c r="B16" s="20"/>
      <c r="C16" s="20"/>
      <c r="D16" s="21"/>
      <c r="E16" s="20"/>
      <c r="F16" s="20"/>
      <c r="G16" s="20"/>
      <c r="H16" s="20"/>
      <c r="I16" s="20"/>
      <c r="J16" s="20"/>
      <c r="K16" s="1"/>
      <c r="L16" s="1"/>
      <c r="M16" s="1"/>
      <c r="N16" s="1"/>
      <c r="O16" s="1"/>
      <c r="P16" s="1"/>
      <c r="Q16" s="1"/>
      <c r="R16" s="1"/>
      <c r="S16" s="1"/>
      <c r="T16" s="1"/>
      <c r="U16" s="1"/>
      <c r="V16" s="1"/>
      <c r="W16" s="1"/>
      <c r="X16" s="1"/>
      <c r="Y16" s="1"/>
      <c r="Z16" s="1"/>
    </row>
    <row r="17" spans="1:26" ht="12.75" customHeight="1" x14ac:dyDescent="0.2">
      <c r="A17" s="133"/>
      <c r="B17" s="20"/>
      <c r="C17" s="20"/>
      <c r="D17" s="21"/>
      <c r="E17" s="20"/>
      <c r="F17" s="20"/>
      <c r="G17" s="20"/>
      <c r="H17" s="20"/>
      <c r="I17" s="20"/>
      <c r="J17" s="20"/>
      <c r="K17" s="1"/>
      <c r="L17" s="1"/>
      <c r="M17" s="1"/>
      <c r="N17" s="1"/>
      <c r="O17" s="1"/>
      <c r="P17" s="1"/>
      <c r="Q17" s="1"/>
      <c r="R17" s="1"/>
      <c r="S17" s="1"/>
      <c r="T17" s="1"/>
      <c r="U17" s="1"/>
      <c r="V17" s="1"/>
      <c r="W17" s="1"/>
      <c r="X17" s="1"/>
      <c r="Y17" s="1"/>
      <c r="Z17" s="1"/>
    </row>
    <row r="18" spans="1:26" ht="12.75" customHeight="1" x14ac:dyDescent="0.2">
      <c r="A18" s="129"/>
      <c r="B18" s="20"/>
      <c r="C18" s="20"/>
      <c r="D18" s="21"/>
      <c r="E18" s="20"/>
      <c r="F18" s="20"/>
      <c r="G18" s="20"/>
      <c r="H18" s="20"/>
      <c r="I18" s="20"/>
      <c r="J18" s="20"/>
      <c r="K18" s="1"/>
      <c r="L18" s="1"/>
      <c r="M18" s="1"/>
      <c r="N18" s="1"/>
      <c r="O18" s="1"/>
      <c r="P18" s="1"/>
      <c r="Q18" s="1"/>
      <c r="R18" s="1"/>
      <c r="S18" s="1"/>
      <c r="T18" s="1"/>
      <c r="U18" s="1"/>
      <c r="V18" s="1"/>
      <c r="W18" s="1"/>
      <c r="X18" s="1"/>
      <c r="Y18" s="1"/>
      <c r="Z18" s="1"/>
    </row>
    <row r="19" spans="1:26" ht="12.75" customHeight="1" x14ac:dyDescent="0.2">
      <c r="A19" s="115"/>
      <c r="B19" s="20"/>
      <c r="C19" s="20"/>
      <c r="D19" s="21"/>
      <c r="E19" s="20"/>
      <c r="F19" s="20"/>
      <c r="G19" s="20"/>
      <c r="H19" s="20"/>
      <c r="I19" s="20"/>
      <c r="J19" s="20"/>
      <c r="K19" s="1"/>
      <c r="L19" s="1"/>
      <c r="M19" s="1"/>
      <c r="N19" s="1"/>
      <c r="O19" s="1"/>
      <c r="P19" s="1"/>
      <c r="Q19" s="1"/>
      <c r="R19" s="1"/>
      <c r="S19" s="1"/>
      <c r="T19" s="1"/>
      <c r="U19" s="1"/>
      <c r="V19" s="1"/>
      <c r="W19" s="1"/>
      <c r="X19" s="1"/>
      <c r="Y19" s="1"/>
      <c r="Z19" s="1"/>
    </row>
    <row r="20" spans="1:26" ht="12.75" customHeight="1" x14ac:dyDescent="0.2">
      <c r="A20" s="133"/>
      <c r="B20" s="20"/>
      <c r="C20" s="20"/>
      <c r="D20" s="21"/>
      <c r="E20" s="20"/>
      <c r="F20" s="20"/>
      <c r="G20" s="20"/>
      <c r="H20" s="20"/>
      <c r="I20" s="20"/>
      <c r="J20" s="20"/>
      <c r="K20" s="1"/>
      <c r="L20" s="1"/>
      <c r="M20" s="1"/>
      <c r="N20" s="1"/>
      <c r="O20" s="1"/>
      <c r="P20" s="1"/>
      <c r="Q20" s="1"/>
      <c r="R20" s="1"/>
      <c r="S20" s="1"/>
      <c r="T20" s="1"/>
      <c r="U20" s="1"/>
      <c r="V20" s="1"/>
      <c r="W20" s="1"/>
      <c r="X20" s="1"/>
      <c r="Y20" s="1"/>
      <c r="Z20" s="1"/>
    </row>
    <row r="21" spans="1:26" ht="12.75" customHeight="1" x14ac:dyDescent="0.2">
      <c r="A21" s="129"/>
      <c r="B21" s="20"/>
      <c r="C21" s="20"/>
      <c r="D21" s="21"/>
      <c r="E21" s="20"/>
      <c r="F21" s="20"/>
      <c r="G21" s="20"/>
      <c r="H21" s="20"/>
      <c r="I21" s="20"/>
      <c r="J21" s="20"/>
      <c r="K21" s="1"/>
      <c r="L21" s="1"/>
      <c r="M21" s="1"/>
      <c r="N21" s="1"/>
      <c r="O21" s="1"/>
      <c r="P21" s="1"/>
      <c r="Q21" s="1"/>
      <c r="R21" s="1"/>
      <c r="S21" s="1"/>
      <c r="T21" s="1"/>
      <c r="U21" s="1"/>
      <c r="V21" s="1"/>
      <c r="W21" s="1"/>
      <c r="X21" s="1"/>
      <c r="Y21" s="1"/>
      <c r="Z21" s="1"/>
    </row>
    <row r="22" spans="1:26" ht="12.75" customHeight="1" x14ac:dyDescent="0.2">
      <c r="A22" s="115"/>
      <c r="B22" s="20"/>
      <c r="C22" s="20"/>
      <c r="D22" s="21"/>
      <c r="E22" s="20"/>
      <c r="F22" s="20"/>
      <c r="G22" s="20"/>
      <c r="H22" s="20"/>
      <c r="I22" s="20"/>
      <c r="J22" s="20"/>
      <c r="K22" s="1"/>
      <c r="L22" s="1"/>
      <c r="M22" s="1"/>
      <c r="N22" s="1"/>
      <c r="O22" s="1"/>
      <c r="P22" s="1"/>
      <c r="Q22" s="1"/>
      <c r="R22" s="1"/>
      <c r="S22" s="1"/>
      <c r="T22" s="1"/>
      <c r="U22" s="1"/>
      <c r="V22" s="1"/>
      <c r="W22" s="1"/>
      <c r="X22" s="1"/>
      <c r="Y22" s="1"/>
      <c r="Z22" s="1"/>
    </row>
    <row r="23" spans="1:26" ht="12.75" customHeight="1" x14ac:dyDescent="0.2">
      <c r="A23" s="133"/>
      <c r="B23" s="20"/>
      <c r="C23" s="20"/>
      <c r="D23" s="21"/>
      <c r="E23" s="20"/>
      <c r="F23" s="20"/>
      <c r="G23" s="20"/>
      <c r="H23" s="20"/>
      <c r="I23" s="20"/>
      <c r="J23" s="20"/>
      <c r="K23" s="1"/>
      <c r="L23" s="1"/>
      <c r="M23" s="1"/>
      <c r="N23" s="1"/>
      <c r="O23" s="1"/>
      <c r="P23" s="1"/>
      <c r="Q23" s="1"/>
      <c r="R23" s="1"/>
      <c r="S23" s="1"/>
      <c r="T23" s="1"/>
      <c r="U23" s="1"/>
      <c r="V23" s="1"/>
      <c r="W23" s="1"/>
      <c r="X23" s="1"/>
      <c r="Y23" s="1"/>
      <c r="Z23" s="1"/>
    </row>
    <row r="24" spans="1:26" ht="12.75" customHeight="1" x14ac:dyDescent="0.2">
      <c r="A24" s="129"/>
      <c r="B24" s="20"/>
      <c r="C24" s="20"/>
      <c r="D24" s="21"/>
      <c r="E24" s="20"/>
      <c r="F24" s="20"/>
      <c r="G24" s="20"/>
      <c r="H24" s="20"/>
      <c r="I24" s="20"/>
      <c r="J24" s="20"/>
      <c r="K24" s="1"/>
      <c r="L24" s="1"/>
      <c r="M24" s="1"/>
      <c r="N24" s="1"/>
      <c r="O24" s="1"/>
      <c r="P24" s="1"/>
      <c r="Q24" s="1"/>
      <c r="R24" s="1"/>
      <c r="S24" s="1"/>
      <c r="T24" s="1"/>
      <c r="U24" s="1"/>
      <c r="V24" s="1"/>
      <c r="W24" s="1"/>
      <c r="X24" s="1"/>
      <c r="Y24" s="1"/>
      <c r="Z24" s="1"/>
    </row>
    <row r="25" spans="1:26" ht="12.75" customHeight="1" x14ac:dyDescent="0.2">
      <c r="A25" s="115"/>
      <c r="B25" s="20"/>
      <c r="C25" s="20"/>
      <c r="D25" s="21"/>
      <c r="E25" s="20"/>
      <c r="F25" s="20"/>
      <c r="G25" s="20"/>
      <c r="H25" s="20"/>
      <c r="I25" s="20"/>
      <c r="J25" s="20"/>
      <c r="K25" s="1"/>
      <c r="L25" s="1"/>
      <c r="M25" s="1"/>
      <c r="N25" s="1"/>
      <c r="O25" s="1"/>
      <c r="P25" s="1"/>
      <c r="Q25" s="1"/>
      <c r="R25" s="1"/>
      <c r="S25" s="1"/>
      <c r="T25" s="1"/>
      <c r="U25" s="1"/>
      <c r="V25" s="1"/>
      <c r="W25" s="1"/>
      <c r="X25" s="1"/>
      <c r="Y25" s="1"/>
      <c r="Z25" s="1"/>
    </row>
    <row r="26" spans="1:26" ht="12.75" customHeight="1" x14ac:dyDescent="0.2">
      <c r="A26" s="133"/>
      <c r="B26" s="20"/>
      <c r="C26" s="20"/>
      <c r="D26" s="21"/>
      <c r="E26" s="20"/>
      <c r="F26" s="20"/>
      <c r="G26" s="20"/>
      <c r="H26" s="20"/>
      <c r="I26" s="20"/>
      <c r="J26" s="20"/>
      <c r="K26" s="1"/>
      <c r="L26" s="1"/>
      <c r="M26" s="1"/>
      <c r="N26" s="1"/>
      <c r="O26" s="1"/>
      <c r="P26" s="1"/>
      <c r="Q26" s="1"/>
      <c r="R26" s="1"/>
      <c r="S26" s="1"/>
      <c r="T26" s="1"/>
      <c r="U26" s="1"/>
      <c r="V26" s="1"/>
      <c r="W26" s="1"/>
      <c r="X26" s="1"/>
      <c r="Y26" s="1"/>
      <c r="Z26" s="1"/>
    </row>
    <row r="27" spans="1:26" ht="12.75" customHeight="1" x14ac:dyDescent="0.2">
      <c r="A27" s="129"/>
      <c r="B27" s="20"/>
      <c r="C27" s="20"/>
      <c r="D27" s="21"/>
      <c r="E27" s="20"/>
      <c r="F27" s="20"/>
      <c r="G27" s="20"/>
      <c r="H27" s="20"/>
      <c r="I27" s="20"/>
      <c r="J27" s="20"/>
      <c r="K27" s="1"/>
      <c r="L27" s="1"/>
      <c r="M27" s="1"/>
      <c r="N27" s="1"/>
      <c r="O27" s="1"/>
      <c r="P27" s="1"/>
      <c r="Q27" s="1"/>
      <c r="R27" s="1"/>
      <c r="S27" s="1"/>
      <c r="T27" s="1"/>
      <c r="U27" s="1"/>
      <c r="V27" s="1"/>
      <c r="W27" s="1"/>
      <c r="X27" s="1"/>
      <c r="Y27" s="1"/>
      <c r="Z27" s="1"/>
    </row>
    <row r="28" spans="1:26" ht="12.75" customHeight="1" x14ac:dyDescent="0.2">
      <c r="A28" s="115"/>
      <c r="B28" s="20"/>
      <c r="C28" s="20"/>
      <c r="D28" s="21"/>
      <c r="E28" s="20"/>
      <c r="F28" s="20"/>
      <c r="G28" s="20"/>
      <c r="H28" s="20"/>
      <c r="I28" s="20"/>
      <c r="J28" s="20"/>
      <c r="K28" s="1"/>
      <c r="L28" s="1"/>
      <c r="M28" s="1"/>
      <c r="N28" s="1"/>
      <c r="O28" s="1"/>
      <c r="P28" s="1"/>
      <c r="Q28" s="1"/>
      <c r="R28" s="1"/>
      <c r="S28" s="1"/>
      <c r="T28" s="1"/>
      <c r="U28" s="1"/>
      <c r="V28" s="1"/>
      <c r="W28" s="1"/>
      <c r="X28" s="1"/>
      <c r="Y28" s="1"/>
      <c r="Z28" s="1"/>
    </row>
    <row r="29" spans="1:26" ht="12.75" customHeight="1" x14ac:dyDescent="0.2">
      <c r="K29" s="1"/>
      <c r="L29" s="1"/>
      <c r="M29" s="1"/>
      <c r="N29" s="1"/>
      <c r="O29" s="1"/>
      <c r="P29" s="1"/>
      <c r="Q29" s="1"/>
      <c r="R29" s="1"/>
      <c r="S29" s="1"/>
      <c r="T29" s="1"/>
      <c r="U29" s="1"/>
      <c r="V29" s="1"/>
      <c r="W29" s="1"/>
      <c r="X29" s="1"/>
      <c r="Y29" s="1"/>
      <c r="Z29" s="1"/>
    </row>
    <row r="30" spans="1:26" ht="12.75" customHeight="1" x14ac:dyDescent="0.2">
      <c r="K30" s="1"/>
      <c r="L30" s="1"/>
      <c r="M30" s="1"/>
      <c r="N30" s="1"/>
      <c r="O30" s="1"/>
      <c r="P30" s="1"/>
      <c r="Q30" s="1"/>
      <c r="R30" s="1"/>
      <c r="S30" s="1"/>
      <c r="T30" s="1"/>
      <c r="U30" s="1"/>
      <c r="V30" s="1"/>
      <c r="W30" s="1"/>
      <c r="X30" s="1"/>
      <c r="Y30" s="1"/>
      <c r="Z30" s="1"/>
    </row>
    <row r="31" spans="1:26" ht="12.75" customHeight="1" x14ac:dyDescent="0.2">
      <c r="K31" s="1"/>
      <c r="L31" s="1"/>
      <c r="M31" s="1"/>
      <c r="N31" s="1"/>
      <c r="O31" s="1"/>
      <c r="P31" s="1"/>
      <c r="Q31" s="1"/>
      <c r="R31" s="1"/>
      <c r="S31" s="1"/>
      <c r="T31" s="1"/>
      <c r="U31" s="1"/>
      <c r="V31" s="1"/>
      <c r="W31" s="1"/>
      <c r="X31" s="1"/>
      <c r="Y31" s="1"/>
      <c r="Z31" s="1"/>
    </row>
    <row r="32" spans="1:26" ht="12.75" customHeight="1" x14ac:dyDescent="0.2">
      <c r="K32" s="1"/>
      <c r="L32" s="1"/>
      <c r="M32" s="1"/>
      <c r="N32" s="1"/>
      <c r="O32" s="1"/>
      <c r="P32" s="1"/>
      <c r="Q32" s="1"/>
      <c r="R32" s="1"/>
      <c r="S32" s="1"/>
      <c r="T32" s="1"/>
      <c r="U32" s="1"/>
      <c r="V32" s="1"/>
      <c r="W32" s="1"/>
      <c r="X32" s="1"/>
      <c r="Y32" s="1"/>
      <c r="Z32" s="1"/>
    </row>
    <row r="33" spans="11:26" ht="12.75" customHeight="1" x14ac:dyDescent="0.2">
      <c r="K33" s="1"/>
      <c r="L33" s="1"/>
      <c r="M33" s="1"/>
      <c r="N33" s="1"/>
      <c r="O33" s="1"/>
      <c r="P33" s="1"/>
      <c r="Q33" s="1"/>
      <c r="R33" s="1"/>
      <c r="S33" s="1"/>
      <c r="T33" s="1"/>
      <c r="U33" s="1"/>
      <c r="V33" s="1"/>
      <c r="W33" s="1"/>
      <c r="X33" s="1"/>
      <c r="Y33" s="1"/>
      <c r="Z33" s="1"/>
    </row>
    <row r="34" spans="11:26" ht="12.75" customHeight="1" x14ac:dyDescent="0.2">
      <c r="K34" s="1"/>
      <c r="L34" s="1"/>
      <c r="M34" s="1"/>
      <c r="N34" s="1"/>
      <c r="O34" s="1"/>
      <c r="P34" s="1"/>
      <c r="Q34" s="1"/>
      <c r="R34" s="1"/>
      <c r="S34" s="1"/>
      <c r="T34" s="1"/>
      <c r="U34" s="1"/>
      <c r="V34" s="1"/>
      <c r="W34" s="1"/>
      <c r="X34" s="1"/>
      <c r="Y34" s="1"/>
      <c r="Z34" s="1"/>
    </row>
    <row r="35" spans="11:26" ht="12.75" customHeight="1" x14ac:dyDescent="0.2">
      <c r="K35" s="1"/>
      <c r="L35" s="1"/>
      <c r="M35" s="1"/>
      <c r="N35" s="1"/>
      <c r="O35" s="1"/>
      <c r="P35" s="1"/>
      <c r="Q35" s="1"/>
      <c r="R35" s="1"/>
      <c r="S35" s="1"/>
      <c r="T35" s="1"/>
      <c r="U35" s="1"/>
      <c r="V35" s="1"/>
      <c r="W35" s="1"/>
      <c r="X35" s="1"/>
      <c r="Y35" s="1"/>
      <c r="Z35" s="1"/>
    </row>
    <row r="36" spans="11:26" ht="12.75" customHeight="1" x14ac:dyDescent="0.2">
      <c r="K36" s="1"/>
      <c r="L36" s="1"/>
      <c r="M36" s="1"/>
      <c r="N36" s="1"/>
      <c r="O36" s="1"/>
      <c r="P36" s="1"/>
      <c r="Q36" s="1"/>
      <c r="R36" s="1"/>
      <c r="S36" s="1"/>
      <c r="T36" s="1"/>
      <c r="U36" s="1"/>
      <c r="V36" s="1"/>
      <c r="W36" s="1"/>
      <c r="X36" s="1"/>
      <c r="Y36" s="1"/>
      <c r="Z36" s="1"/>
    </row>
    <row r="37" spans="11:26" ht="12.75" customHeight="1" x14ac:dyDescent="0.2">
      <c r="K37" s="1"/>
      <c r="L37" s="1"/>
      <c r="M37" s="1"/>
      <c r="N37" s="1"/>
      <c r="O37" s="1"/>
      <c r="P37" s="1"/>
      <c r="Q37" s="1"/>
      <c r="R37" s="1"/>
      <c r="S37" s="1"/>
      <c r="T37" s="1"/>
      <c r="U37" s="1"/>
      <c r="V37" s="1"/>
      <c r="W37" s="1"/>
      <c r="X37" s="1"/>
      <c r="Y37" s="1"/>
      <c r="Z37" s="1"/>
    </row>
    <row r="38" spans="11:26" ht="12.75" customHeight="1" x14ac:dyDescent="0.2">
      <c r="K38" s="1"/>
      <c r="L38" s="1"/>
      <c r="M38" s="1"/>
      <c r="N38" s="1"/>
      <c r="O38" s="1"/>
      <c r="P38" s="1"/>
      <c r="Q38" s="1"/>
      <c r="R38" s="1"/>
      <c r="S38" s="1"/>
      <c r="T38" s="1"/>
      <c r="U38" s="1"/>
      <c r="V38" s="1"/>
      <c r="W38" s="1"/>
      <c r="X38" s="1"/>
      <c r="Y38" s="1"/>
      <c r="Z38" s="1"/>
    </row>
    <row r="39" spans="11:26" ht="12.75" customHeight="1" x14ac:dyDescent="0.2">
      <c r="K39" s="1"/>
      <c r="L39" s="1"/>
      <c r="M39" s="1"/>
      <c r="N39" s="1"/>
      <c r="O39" s="1"/>
      <c r="P39" s="1"/>
      <c r="Q39" s="1"/>
      <c r="R39" s="1"/>
      <c r="S39" s="1"/>
      <c r="T39" s="1"/>
      <c r="U39" s="1"/>
      <c r="V39" s="1"/>
      <c r="W39" s="1"/>
      <c r="X39" s="1"/>
      <c r="Y39" s="1"/>
      <c r="Z39" s="1"/>
    </row>
    <row r="40" spans="11:26" ht="12.75" customHeight="1" x14ac:dyDescent="0.2">
      <c r="K40" s="1"/>
      <c r="L40" s="1"/>
      <c r="M40" s="1"/>
      <c r="N40" s="1"/>
      <c r="O40" s="1"/>
      <c r="P40" s="1"/>
      <c r="Q40" s="1"/>
      <c r="R40" s="1"/>
      <c r="S40" s="1"/>
      <c r="T40" s="1"/>
      <c r="U40" s="1"/>
      <c r="V40" s="1"/>
      <c r="W40" s="1"/>
      <c r="X40" s="1"/>
      <c r="Y40" s="1"/>
      <c r="Z40" s="1"/>
    </row>
    <row r="41" spans="11:26" ht="12.75" customHeight="1" x14ac:dyDescent="0.2">
      <c r="K41" s="1"/>
      <c r="L41" s="1"/>
      <c r="M41" s="1"/>
      <c r="N41" s="1"/>
      <c r="O41" s="1"/>
      <c r="P41" s="1"/>
      <c r="Q41" s="1"/>
      <c r="R41" s="1"/>
      <c r="S41" s="1"/>
      <c r="T41" s="1"/>
      <c r="U41" s="1"/>
      <c r="V41" s="1"/>
      <c r="W41" s="1"/>
      <c r="X41" s="1"/>
      <c r="Y41" s="1"/>
      <c r="Z41" s="1"/>
    </row>
    <row r="42" spans="11:26" ht="12.75" customHeight="1" x14ac:dyDescent="0.2">
      <c r="K42" s="1"/>
      <c r="L42" s="1"/>
      <c r="M42" s="1"/>
      <c r="N42" s="1"/>
      <c r="O42" s="1"/>
      <c r="P42" s="1"/>
      <c r="Q42" s="1"/>
      <c r="R42" s="1"/>
      <c r="S42" s="1"/>
      <c r="T42" s="1"/>
      <c r="U42" s="1"/>
      <c r="V42" s="1"/>
      <c r="W42" s="1"/>
      <c r="X42" s="1"/>
      <c r="Y42" s="1"/>
      <c r="Z42" s="1"/>
    </row>
    <row r="43" spans="11:26" ht="12.75" customHeight="1" x14ac:dyDescent="0.2">
      <c r="K43" s="1"/>
      <c r="L43" s="1"/>
      <c r="M43" s="1"/>
      <c r="N43" s="1"/>
      <c r="O43" s="1"/>
      <c r="P43" s="1"/>
      <c r="Q43" s="1"/>
      <c r="R43" s="1"/>
      <c r="S43" s="1"/>
      <c r="T43" s="1"/>
      <c r="U43" s="1"/>
      <c r="V43" s="1"/>
      <c r="W43" s="1"/>
      <c r="X43" s="1"/>
      <c r="Y43" s="1"/>
      <c r="Z43" s="1"/>
    </row>
    <row r="44" spans="11:26" ht="12.75" customHeight="1" x14ac:dyDescent="0.2">
      <c r="K44" s="1"/>
      <c r="L44" s="1"/>
      <c r="M44" s="1"/>
      <c r="N44" s="1"/>
      <c r="O44" s="1"/>
      <c r="P44" s="1"/>
      <c r="Q44" s="1"/>
      <c r="R44" s="1"/>
      <c r="S44" s="1"/>
      <c r="T44" s="1"/>
      <c r="U44" s="1"/>
      <c r="V44" s="1"/>
      <c r="W44" s="1"/>
      <c r="X44" s="1"/>
      <c r="Y44" s="1"/>
      <c r="Z44" s="1"/>
    </row>
    <row r="45" spans="11:26" ht="12.75" customHeight="1" x14ac:dyDescent="0.2">
      <c r="K45" s="1"/>
      <c r="L45" s="1"/>
      <c r="M45" s="1"/>
      <c r="N45" s="1"/>
      <c r="O45" s="1"/>
      <c r="P45" s="1"/>
      <c r="Q45" s="1"/>
      <c r="R45" s="1"/>
      <c r="S45" s="1"/>
      <c r="T45" s="1"/>
      <c r="U45" s="1"/>
      <c r="V45" s="1"/>
      <c r="W45" s="1"/>
      <c r="X45" s="1"/>
      <c r="Y45" s="1"/>
      <c r="Z45" s="1"/>
    </row>
    <row r="46" spans="11:26" ht="12.75" customHeight="1" x14ac:dyDescent="0.2">
      <c r="K46" s="1"/>
      <c r="L46" s="1"/>
      <c r="M46" s="1"/>
      <c r="N46" s="1"/>
      <c r="O46" s="1"/>
      <c r="P46" s="1"/>
      <c r="Q46" s="1"/>
      <c r="R46" s="1"/>
      <c r="S46" s="1"/>
      <c r="T46" s="1"/>
      <c r="U46" s="1"/>
      <c r="V46" s="1"/>
      <c r="W46" s="1"/>
      <c r="X46" s="1"/>
      <c r="Y46" s="1"/>
      <c r="Z46" s="1"/>
    </row>
    <row r="47" spans="11:26" ht="12.75" customHeight="1" x14ac:dyDescent="0.2">
      <c r="K47" s="1"/>
      <c r="L47" s="1"/>
      <c r="M47" s="1"/>
      <c r="N47" s="1"/>
      <c r="O47" s="1"/>
      <c r="P47" s="1"/>
      <c r="Q47" s="1"/>
      <c r="R47" s="1"/>
      <c r="S47" s="1"/>
      <c r="T47" s="1"/>
      <c r="U47" s="1"/>
      <c r="V47" s="1"/>
      <c r="W47" s="1"/>
      <c r="X47" s="1"/>
      <c r="Y47" s="1"/>
      <c r="Z47" s="1"/>
    </row>
    <row r="48" spans="11:26" ht="12.75" customHeight="1" x14ac:dyDescent="0.2">
      <c r="K48" s="1"/>
      <c r="L48" s="1"/>
      <c r="M48" s="1"/>
      <c r="N48" s="1"/>
      <c r="O48" s="1"/>
      <c r="P48" s="1"/>
      <c r="Q48" s="1"/>
      <c r="R48" s="1"/>
      <c r="S48" s="1"/>
      <c r="T48" s="1"/>
      <c r="U48" s="1"/>
      <c r="V48" s="1"/>
      <c r="W48" s="1"/>
      <c r="X48" s="1"/>
      <c r="Y48" s="1"/>
      <c r="Z48" s="1"/>
    </row>
    <row r="49" spans="1:26" ht="12.75" customHeight="1" x14ac:dyDescent="0.2">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A20:A22"/>
    <mergeCell ref="A23:A25"/>
    <mergeCell ref="A26:A28"/>
    <mergeCell ref="B1:J1"/>
    <mergeCell ref="E2:F2"/>
    <mergeCell ref="G2:H2"/>
    <mergeCell ref="C3:J3"/>
    <mergeCell ref="E4:F4"/>
    <mergeCell ref="G4:H4"/>
    <mergeCell ref="B5:J5"/>
    <mergeCell ref="A6:J6"/>
    <mergeCell ref="A8:A10"/>
    <mergeCell ref="A11:A13"/>
    <mergeCell ref="A14:A16"/>
    <mergeCell ref="A17:A19"/>
  </mergeCells>
  <printOptions horizontalCentered="1"/>
  <pageMargins left="0.15748031496062992" right="0.15748031496062992" top="0.51181102362204722" bottom="0.35433070866141736" header="0" footer="0"/>
  <pageSetup paperSize="9" scale="77" orientation="landscape"/>
  <headerFooter>
    <oddHeader>&amp;LPrilog 1.</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974"/>
  <sheetViews>
    <sheetView tabSelected="1" zoomScale="60" zoomScaleNormal="60" workbookViewId="0">
      <pane xSplit="6" ySplit="9" topLeftCell="Q10" activePane="bottomRight" state="frozen"/>
      <selection pane="topRight" activeCell="G1" sqref="G1"/>
      <selection pane="bottomLeft" activeCell="A10" sqref="A10"/>
      <selection pane="bottomRight" activeCell="A208" sqref="A208"/>
    </sheetView>
  </sheetViews>
  <sheetFormatPr defaultColWidth="14.42578125" defaultRowHeight="15" x14ac:dyDescent="0.2"/>
  <cols>
    <col min="1" max="1" width="6.85546875" style="23" customWidth="1"/>
    <col min="2" max="2" width="8.85546875" style="23" customWidth="1"/>
    <col min="3" max="3" width="33.42578125" style="101" customWidth="1"/>
    <col min="4" max="5" width="30.28515625" style="23" customWidth="1"/>
    <col min="6" max="6" width="20.28515625" style="23" customWidth="1"/>
    <col min="7" max="7" width="49.140625" style="23" customWidth="1"/>
    <col min="8" max="8" width="59.85546875" style="23" customWidth="1"/>
    <col min="9" max="9" width="40.28515625" style="23" customWidth="1"/>
    <col min="10" max="10" width="31.140625" style="23" customWidth="1"/>
    <col min="11" max="13" width="9.7109375" style="23" customWidth="1"/>
    <col min="14" max="15" width="13.7109375" style="23" customWidth="1"/>
    <col min="16" max="16" width="36.42578125" style="23" customWidth="1"/>
    <col min="17" max="18" width="20.42578125" style="23" customWidth="1"/>
    <col min="19" max="19" width="34" style="23" customWidth="1"/>
    <col min="20" max="24" width="17.28515625" style="23" customWidth="1"/>
    <col min="25" max="25" width="24" style="23" customWidth="1"/>
    <col min="26" max="26" width="22" style="23" customWidth="1"/>
    <col min="27" max="27" width="28.5703125" style="23" customWidth="1"/>
    <col min="28" max="28" width="26.85546875" style="23" customWidth="1"/>
    <col min="29" max="29" width="49.42578125" style="100" customWidth="1"/>
    <col min="30" max="16384" width="14.42578125" style="23"/>
  </cols>
  <sheetData>
    <row r="1" spans="1:29" x14ac:dyDescent="0.2">
      <c r="A1" s="22"/>
      <c r="B1" s="345" t="s">
        <v>752</v>
      </c>
      <c r="C1" s="346"/>
      <c r="D1" s="346"/>
      <c r="E1" s="346"/>
      <c r="F1" s="346"/>
      <c r="G1" s="346"/>
      <c r="H1" s="346"/>
      <c r="I1" s="346"/>
      <c r="J1" s="346"/>
      <c r="K1" s="346"/>
      <c r="L1" s="346"/>
      <c r="M1" s="346"/>
      <c r="N1" s="346"/>
      <c r="O1" s="346"/>
      <c r="P1" s="346"/>
      <c r="Q1" s="346"/>
      <c r="R1" s="346"/>
      <c r="S1" s="346"/>
      <c r="T1" s="346"/>
      <c r="U1" s="346"/>
      <c r="V1" s="346"/>
      <c r="W1" s="346"/>
      <c r="X1" s="347"/>
      <c r="Y1" s="351" t="s">
        <v>53</v>
      </c>
      <c r="Z1" s="352"/>
      <c r="AA1" s="352"/>
      <c r="AB1" s="352"/>
      <c r="AC1" s="352"/>
    </row>
    <row r="2" spans="1:29" ht="15.75" thickBot="1" x14ac:dyDescent="0.25">
      <c r="A2" s="22"/>
      <c r="B2" s="348"/>
      <c r="C2" s="349"/>
      <c r="D2" s="349"/>
      <c r="E2" s="349"/>
      <c r="F2" s="349"/>
      <c r="G2" s="349"/>
      <c r="H2" s="349"/>
      <c r="I2" s="349"/>
      <c r="J2" s="349"/>
      <c r="K2" s="349"/>
      <c r="L2" s="349"/>
      <c r="M2" s="349"/>
      <c r="N2" s="349"/>
      <c r="O2" s="349"/>
      <c r="P2" s="349"/>
      <c r="Q2" s="349"/>
      <c r="R2" s="349"/>
      <c r="S2" s="349"/>
      <c r="T2" s="349"/>
      <c r="U2" s="349"/>
      <c r="V2" s="349"/>
      <c r="W2" s="349"/>
      <c r="X2" s="350"/>
      <c r="Y2" s="353"/>
      <c r="Z2" s="354"/>
      <c r="AA2" s="354"/>
      <c r="AB2" s="354"/>
      <c r="AC2" s="354"/>
    </row>
    <row r="3" spans="1:29" x14ac:dyDescent="0.2">
      <c r="A3" s="22"/>
      <c r="B3" s="357" t="s">
        <v>99</v>
      </c>
      <c r="C3" s="358"/>
      <c r="D3" s="358"/>
      <c r="E3" s="359"/>
      <c r="F3" s="374"/>
      <c r="G3" s="375"/>
      <c r="H3" s="375"/>
      <c r="I3" s="375"/>
      <c r="J3" s="376"/>
      <c r="K3" s="360" t="s">
        <v>100</v>
      </c>
      <c r="L3" s="346"/>
      <c r="M3" s="346"/>
      <c r="N3" s="361"/>
      <c r="O3" s="362"/>
      <c r="P3" s="363"/>
      <c r="Q3" s="364"/>
      <c r="R3" s="345" t="s">
        <v>758</v>
      </c>
      <c r="S3" s="346"/>
      <c r="T3" s="361"/>
      <c r="U3" s="365"/>
      <c r="V3" s="366"/>
      <c r="W3" s="366"/>
      <c r="X3" s="367"/>
      <c r="Y3" s="353"/>
      <c r="Z3" s="354"/>
      <c r="AA3" s="354"/>
      <c r="AB3" s="354"/>
      <c r="AC3" s="354"/>
    </row>
    <row r="4" spans="1:29" x14ac:dyDescent="0.2">
      <c r="A4" s="22"/>
      <c r="B4" s="24"/>
      <c r="C4" s="107"/>
      <c r="D4" s="24"/>
      <c r="E4" s="24"/>
      <c r="F4" s="25"/>
      <c r="G4" s="26"/>
      <c r="H4" s="26"/>
      <c r="I4" s="26"/>
      <c r="J4" s="26"/>
      <c r="K4" s="26"/>
      <c r="L4" s="26"/>
      <c r="M4" s="26"/>
      <c r="N4" s="26"/>
      <c r="O4" s="26"/>
      <c r="P4" s="27"/>
      <c r="Q4" s="372" t="s">
        <v>759</v>
      </c>
      <c r="R4" s="373"/>
      <c r="S4" s="368" t="s">
        <v>54</v>
      </c>
      <c r="T4" s="369"/>
      <c r="U4" s="369"/>
      <c r="V4" s="369"/>
      <c r="W4" s="369"/>
      <c r="X4" s="370"/>
      <c r="Y4" s="353"/>
      <c r="Z4" s="354"/>
      <c r="AA4" s="354"/>
      <c r="AB4" s="354"/>
      <c r="AC4" s="354"/>
    </row>
    <row r="5" spans="1:29" x14ac:dyDescent="0.2">
      <c r="A5" s="22"/>
      <c r="B5" s="377" t="s">
        <v>55</v>
      </c>
      <c r="C5" s="378"/>
      <c r="D5" s="378"/>
      <c r="E5" s="378"/>
      <c r="F5" s="378"/>
      <c r="G5" s="378"/>
      <c r="H5" s="378"/>
      <c r="I5" s="378"/>
      <c r="J5" s="378"/>
      <c r="K5" s="378"/>
      <c r="L5" s="378"/>
      <c r="M5" s="378"/>
      <c r="N5" s="378"/>
      <c r="O5" s="379"/>
      <c r="P5" s="368"/>
      <c r="Q5" s="369"/>
      <c r="R5" s="369"/>
      <c r="S5" s="369"/>
      <c r="T5" s="369"/>
      <c r="U5" s="369"/>
      <c r="V5" s="369"/>
      <c r="W5" s="369"/>
      <c r="X5" s="370"/>
      <c r="Y5" s="353"/>
      <c r="Z5" s="354"/>
      <c r="AA5" s="354"/>
      <c r="AB5" s="354"/>
      <c r="AC5" s="354"/>
    </row>
    <row r="6" spans="1:29" x14ac:dyDescent="0.2">
      <c r="A6" s="22"/>
      <c r="B6" s="377" t="s">
        <v>56</v>
      </c>
      <c r="C6" s="378"/>
      <c r="D6" s="378"/>
      <c r="E6" s="378"/>
      <c r="F6" s="378"/>
      <c r="G6" s="378"/>
      <c r="H6" s="378"/>
      <c r="I6" s="378"/>
      <c r="J6" s="378"/>
      <c r="K6" s="378"/>
      <c r="L6" s="378"/>
      <c r="M6" s="378"/>
      <c r="N6" s="378"/>
      <c r="O6" s="379"/>
      <c r="P6" s="28" t="s">
        <v>2</v>
      </c>
      <c r="Q6" s="29"/>
      <c r="R6" s="28" t="s">
        <v>3</v>
      </c>
      <c r="S6" s="368"/>
      <c r="T6" s="369"/>
      <c r="U6" s="369"/>
      <c r="V6" s="369"/>
      <c r="W6" s="369"/>
      <c r="X6" s="370"/>
      <c r="Y6" s="353"/>
      <c r="Z6" s="354"/>
      <c r="AA6" s="354"/>
      <c r="AB6" s="354"/>
      <c r="AC6" s="354"/>
    </row>
    <row r="7" spans="1:29" ht="15.75" thickBot="1" x14ac:dyDescent="0.25">
      <c r="A7" s="22"/>
      <c r="B7" s="380" t="s">
        <v>57</v>
      </c>
      <c r="C7" s="381"/>
      <c r="D7" s="381"/>
      <c r="E7" s="381"/>
      <c r="F7" s="381"/>
      <c r="G7" s="381"/>
      <c r="H7" s="381"/>
      <c r="I7" s="381"/>
      <c r="J7" s="381"/>
      <c r="K7" s="381"/>
      <c r="L7" s="381"/>
      <c r="M7" s="381"/>
      <c r="N7" s="381"/>
      <c r="O7" s="382"/>
      <c r="P7" s="28" t="s">
        <v>2</v>
      </c>
      <c r="Q7" s="29"/>
      <c r="R7" s="28" t="s">
        <v>3</v>
      </c>
      <c r="S7" s="368"/>
      <c r="T7" s="369"/>
      <c r="U7" s="369"/>
      <c r="V7" s="369"/>
      <c r="W7" s="369"/>
      <c r="X7" s="370"/>
      <c r="Y7" s="353"/>
      <c r="Z7" s="354"/>
      <c r="AA7" s="354"/>
      <c r="AB7" s="354"/>
      <c r="AC7" s="354"/>
    </row>
    <row r="8" spans="1:29" ht="15.75" thickBot="1" x14ac:dyDescent="0.25">
      <c r="A8" s="22"/>
      <c r="B8" s="339" t="s">
        <v>58</v>
      </c>
      <c r="C8" s="340"/>
      <c r="D8" s="340"/>
      <c r="E8" s="340"/>
      <c r="F8" s="340"/>
      <c r="G8" s="340"/>
      <c r="H8" s="340"/>
      <c r="I8" s="340"/>
      <c r="J8" s="340"/>
      <c r="K8" s="340"/>
      <c r="L8" s="340"/>
      <c r="M8" s="340"/>
      <c r="N8" s="340"/>
      <c r="O8" s="341"/>
      <c r="P8" s="342" t="s">
        <v>59</v>
      </c>
      <c r="Q8" s="343"/>
      <c r="R8" s="343"/>
      <c r="S8" s="343"/>
      <c r="T8" s="343"/>
      <c r="U8" s="343"/>
      <c r="V8" s="343"/>
      <c r="W8" s="343"/>
      <c r="X8" s="344"/>
      <c r="Y8" s="355"/>
      <c r="Z8" s="356"/>
      <c r="AA8" s="356"/>
      <c r="AB8" s="356"/>
      <c r="AC8" s="356"/>
    </row>
    <row r="9" spans="1:29" ht="73.5" thickTop="1" thickBot="1" x14ac:dyDescent="0.25">
      <c r="A9" s="30"/>
      <c r="B9" s="31" t="s">
        <v>60</v>
      </c>
      <c r="C9" s="108" t="s">
        <v>61</v>
      </c>
      <c r="D9" s="32" t="s">
        <v>62</v>
      </c>
      <c r="E9" s="32" t="s">
        <v>63</v>
      </c>
      <c r="F9" s="33" t="s">
        <v>64</v>
      </c>
      <c r="G9" s="34" t="s">
        <v>11</v>
      </c>
      <c r="H9" s="35" t="s">
        <v>65</v>
      </c>
      <c r="I9" s="36" t="s">
        <v>66</v>
      </c>
      <c r="J9" s="32" t="s">
        <v>67</v>
      </c>
      <c r="K9" s="37" t="s">
        <v>101</v>
      </c>
      <c r="L9" s="37" t="s">
        <v>102</v>
      </c>
      <c r="M9" s="37" t="s">
        <v>753</v>
      </c>
      <c r="N9" s="38" t="s">
        <v>68</v>
      </c>
      <c r="O9" s="39" t="s">
        <v>103</v>
      </c>
      <c r="P9" s="40" t="s">
        <v>69</v>
      </c>
      <c r="Q9" s="41" t="s">
        <v>70</v>
      </c>
      <c r="R9" s="41" t="s">
        <v>71</v>
      </c>
      <c r="S9" s="41" t="s">
        <v>72</v>
      </c>
      <c r="T9" s="41" t="s">
        <v>73</v>
      </c>
      <c r="U9" s="41" t="s">
        <v>74</v>
      </c>
      <c r="V9" s="41" t="s">
        <v>75</v>
      </c>
      <c r="W9" s="41" t="s">
        <v>76</v>
      </c>
      <c r="X9" s="42" t="s">
        <v>77</v>
      </c>
      <c r="Y9" s="43" t="s">
        <v>78</v>
      </c>
      <c r="Z9" s="44" t="s">
        <v>79</v>
      </c>
      <c r="AA9" s="45" t="s">
        <v>80</v>
      </c>
      <c r="AB9" s="45" t="s">
        <v>81</v>
      </c>
      <c r="AC9" s="102" t="s">
        <v>82</v>
      </c>
    </row>
    <row r="10" spans="1:29" ht="45.75" thickTop="1" x14ac:dyDescent="0.2">
      <c r="A10" s="22"/>
      <c r="B10" s="148">
        <v>1</v>
      </c>
      <c r="C10" s="265" t="s">
        <v>104</v>
      </c>
      <c r="D10" s="148" t="s">
        <v>105</v>
      </c>
      <c r="E10" s="148" t="s">
        <v>104</v>
      </c>
      <c r="F10" s="150" t="s">
        <v>106</v>
      </c>
      <c r="G10" s="371" t="s">
        <v>107</v>
      </c>
      <c r="H10" s="154" t="s">
        <v>108</v>
      </c>
      <c r="I10" s="156">
        <v>400000</v>
      </c>
      <c r="J10" s="148" t="s">
        <v>109</v>
      </c>
      <c r="K10" s="148" t="s">
        <v>83</v>
      </c>
      <c r="L10" s="148" t="s">
        <v>85</v>
      </c>
      <c r="M10" s="148" t="s">
        <v>110</v>
      </c>
      <c r="N10" s="148"/>
      <c r="O10" s="148" t="s">
        <v>84</v>
      </c>
      <c r="P10" s="194" t="s">
        <v>111</v>
      </c>
      <c r="Q10" s="197">
        <v>44287</v>
      </c>
      <c r="R10" s="197">
        <v>44531</v>
      </c>
      <c r="S10" s="46" t="s">
        <v>112</v>
      </c>
      <c r="T10" s="47">
        <v>250000</v>
      </c>
      <c r="U10" s="47">
        <v>320000</v>
      </c>
      <c r="V10" s="47">
        <v>350000</v>
      </c>
      <c r="W10" s="48">
        <v>400000</v>
      </c>
      <c r="X10" s="49">
        <v>463000</v>
      </c>
      <c r="Y10" s="50">
        <v>230000</v>
      </c>
      <c r="Z10" s="276">
        <v>0</v>
      </c>
      <c r="AA10" s="200" t="s">
        <v>85</v>
      </c>
      <c r="AB10" s="200" t="s">
        <v>601</v>
      </c>
      <c r="AC10" s="203" t="s">
        <v>613</v>
      </c>
    </row>
    <row r="11" spans="1:29" ht="60" x14ac:dyDescent="0.2">
      <c r="A11" s="22"/>
      <c r="B11" s="159"/>
      <c r="C11" s="266"/>
      <c r="D11" s="159"/>
      <c r="E11" s="159"/>
      <c r="F11" s="249"/>
      <c r="G11" s="250"/>
      <c r="H11" s="251"/>
      <c r="I11" s="157"/>
      <c r="J11" s="159"/>
      <c r="K11" s="159"/>
      <c r="L11" s="159"/>
      <c r="M11" s="159"/>
      <c r="N11" s="159"/>
      <c r="O11" s="159"/>
      <c r="P11" s="195"/>
      <c r="Q11" s="198"/>
      <c r="R11" s="198"/>
      <c r="S11" s="46" t="s">
        <v>113</v>
      </c>
      <c r="T11" s="29">
        <v>0</v>
      </c>
      <c r="U11" s="29">
        <v>50</v>
      </c>
      <c r="V11" s="29">
        <v>100</v>
      </c>
      <c r="W11" s="51">
        <v>150</v>
      </c>
      <c r="X11" s="52">
        <v>250</v>
      </c>
      <c r="Y11" s="53">
        <v>0</v>
      </c>
      <c r="Z11" s="277"/>
      <c r="AA11" s="201"/>
      <c r="AB11" s="201"/>
      <c r="AC11" s="204"/>
    </row>
    <row r="12" spans="1:29" ht="60" x14ac:dyDescent="0.2">
      <c r="A12" s="22"/>
      <c r="B12" s="149"/>
      <c r="C12" s="267"/>
      <c r="D12" s="149"/>
      <c r="E12" s="149"/>
      <c r="F12" s="151"/>
      <c r="G12" s="153"/>
      <c r="H12" s="155"/>
      <c r="I12" s="158"/>
      <c r="J12" s="149"/>
      <c r="K12" s="149"/>
      <c r="L12" s="149"/>
      <c r="M12" s="149"/>
      <c r="N12" s="149"/>
      <c r="O12" s="149"/>
      <c r="P12" s="196"/>
      <c r="Q12" s="199"/>
      <c r="R12" s="199"/>
      <c r="S12" s="46" t="s">
        <v>114</v>
      </c>
      <c r="T12" s="47">
        <v>250000</v>
      </c>
      <c r="U12" s="47">
        <v>320000</v>
      </c>
      <c r="V12" s="47">
        <v>350000</v>
      </c>
      <c r="W12" s="48">
        <v>400000</v>
      </c>
      <c r="X12" s="49">
        <v>463000</v>
      </c>
      <c r="Y12" s="50">
        <v>230000</v>
      </c>
      <c r="Z12" s="278"/>
      <c r="AA12" s="202"/>
      <c r="AB12" s="202"/>
      <c r="AC12" s="205"/>
    </row>
    <row r="13" spans="1:29" ht="30" x14ac:dyDescent="0.2">
      <c r="A13" s="22"/>
      <c r="B13" s="148">
        <v>2</v>
      </c>
      <c r="C13" s="265" t="s">
        <v>104</v>
      </c>
      <c r="D13" s="148" t="s">
        <v>105</v>
      </c>
      <c r="E13" s="148" t="s">
        <v>104</v>
      </c>
      <c r="F13" s="150" t="s">
        <v>115</v>
      </c>
      <c r="G13" s="152" t="s">
        <v>116</v>
      </c>
      <c r="H13" s="154" t="s">
        <v>117</v>
      </c>
      <c r="I13" s="156">
        <f>141529863+141464863+135685000+141464863</f>
        <v>560144589</v>
      </c>
      <c r="J13" s="148" t="s">
        <v>118</v>
      </c>
      <c r="K13" s="148" t="s">
        <v>86</v>
      </c>
      <c r="L13" s="148" t="s">
        <v>84</v>
      </c>
      <c r="M13" s="148" t="s">
        <v>87</v>
      </c>
      <c r="N13" s="148" t="s">
        <v>84</v>
      </c>
      <c r="O13" s="148" t="s">
        <v>85</v>
      </c>
      <c r="P13" s="194" t="s">
        <v>119</v>
      </c>
      <c r="Q13" s="197">
        <v>44531</v>
      </c>
      <c r="R13" s="197">
        <v>44531</v>
      </c>
      <c r="S13" s="46" t="s">
        <v>120</v>
      </c>
      <c r="T13" s="29">
        <v>8</v>
      </c>
      <c r="U13" s="29">
        <v>9</v>
      </c>
      <c r="V13" s="29">
        <v>10</v>
      </c>
      <c r="W13" s="51">
        <v>10</v>
      </c>
      <c r="X13" s="52">
        <v>10</v>
      </c>
      <c r="Y13" s="54">
        <v>9</v>
      </c>
      <c r="Z13" s="214">
        <v>40735963.950000003</v>
      </c>
      <c r="AA13" s="200" t="s">
        <v>84</v>
      </c>
      <c r="AB13" s="200" t="s">
        <v>601</v>
      </c>
      <c r="AC13" s="203" t="s">
        <v>749</v>
      </c>
    </row>
    <row r="14" spans="1:29" x14ac:dyDescent="0.2">
      <c r="A14" s="22"/>
      <c r="B14" s="159"/>
      <c r="C14" s="266"/>
      <c r="D14" s="159"/>
      <c r="E14" s="159"/>
      <c r="F14" s="249"/>
      <c r="G14" s="250"/>
      <c r="H14" s="251"/>
      <c r="I14" s="157"/>
      <c r="J14" s="159"/>
      <c r="K14" s="159"/>
      <c r="L14" s="159"/>
      <c r="M14" s="159"/>
      <c r="N14" s="159"/>
      <c r="O14" s="159"/>
      <c r="P14" s="195"/>
      <c r="Q14" s="198"/>
      <c r="R14" s="198"/>
      <c r="S14" s="46" t="s">
        <v>121</v>
      </c>
      <c r="T14" s="29">
        <v>94</v>
      </c>
      <c r="U14" s="29">
        <v>100</v>
      </c>
      <c r="V14" s="29">
        <v>100</v>
      </c>
      <c r="W14" s="51">
        <v>100</v>
      </c>
      <c r="X14" s="52">
        <v>100</v>
      </c>
      <c r="Y14" s="53">
        <v>100</v>
      </c>
      <c r="Z14" s="215"/>
      <c r="AA14" s="201"/>
      <c r="AB14" s="201"/>
      <c r="AC14" s="204"/>
    </row>
    <row r="15" spans="1:29" ht="127.5" customHeight="1" x14ac:dyDescent="0.2">
      <c r="A15" s="22"/>
      <c r="B15" s="149"/>
      <c r="C15" s="267"/>
      <c r="D15" s="149"/>
      <c r="E15" s="149"/>
      <c r="F15" s="151"/>
      <c r="G15" s="153"/>
      <c r="H15" s="155"/>
      <c r="I15" s="158"/>
      <c r="J15" s="149"/>
      <c r="K15" s="149"/>
      <c r="L15" s="149"/>
      <c r="M15" s="149"/>
      <c r="N15" s="149"/>
      <c r="O15" s="149"/>
      <c r="P15" s="196"/>
      <c r="Q15" s="199"/>
      <c r="R15" s="199"/>
      <c r="S15" s="46" t="s">
        <v>122</v>
      </c>
      <c r="T15" s="29">
        <v>805</v>
      </c>
      <c r="U15" s="29">
        <v>900</v>
      </c>
      <c r="V15" s="29">
        <v>950</v>
      </c>
      <c r="W15" s="51">
        <v>1000</v>
      </c>
      <c r="X15" s="52">
        <v>1200</v>
      </c>
      <c r="Y15" s="54">
        <v>781</v>
      </c>
      <c r="Z15" s="216"/>
      <c r="AA15" s="202"/>
      <c r="AB15" s="202"/>
      <c r="AC15" s="205"/>
    </row>
    <row r="16" spans="1:29" ht="30" x14ac:dyDescent="0.2">
      <c r="A16" s="22"/>
      <c r="B16" s="148">
        <v>3</v>
      </c>
      <c r="C16" s="265" t="s">
        <v>104</v>
      </c>
      <c r="D16" s="148" t="s">
        <v>105</v>
      </c>
      <c r="E16" s="148" t="s">
        <v>104</v>
      </c>
      <c r="F16" s="150" t="s">
        <v>115</v>
      </c>
      <c r="G16" s="152" t="s">
        <v>123</v>
      </c>
      <c r="H16" s="154" t="s">
        <v>124</v>
      </c>
      <c r="I16" s="156">
        <f>13500000+28500000+28500000+28500000</f>
        <v>99000000</v>
      </c>
      <c r="J16" s="148" t="s">
        <v>125</v>
      </c>
      <c r="K16" s="148" t="s">
        <v>126</v>
      </c>
      <c r="L16" s="148" t="s">
        <v>84</v>
      </c>
      <c r="M16" s="148" t="s">
        <v>87</v>
      </c>
      <c r="N16" s="148" t="s">
        <v>85</v>
      </c>
      <c r="O16" s="148" t="s">
        <v>85</v>
      </c>
      <c r="P16" s="148" t="s">
        <v>127</v>
      </c>
      <c r="Q16" s="197">
        <v>44531</v>
      </c>
      <c r="R16" s="197">
        <v>44531</v>
      </c>
      <c r="S16" s="51" t="s">
        <v>128</v>
      </c>
      <c r="T16" s="29">
        <v>14066</v>
      </c>
      <c r="U16" s="29">
        <v>14500</v>
      </c>
      <c r="V16" s="29">
        <v>15000</v>
      </c>
      <c r="W16" s="51">
        <v>15500</v>
      </c>
      <c r="X16" s="52">
        <v>16000</v>
      </c>
      <c r="Y16" s="54">
        <v>11700</v>
      </c>
      <c r="Z16" s="288">
        <v>1280941</v>
      </c>
      <c r="AA16" s="200" t="s">
        <v>85</v>
      </c>
      <c r="AB16" s="200" t="s">
        <v>601</v>
      </c>
      <c r="AC16" s="203" t="s">
        <v>602</v>
      </c>
    </row>
    <row r="17" spans="1:29" x14ac:dyDescent="0.2">
      <c r="A17" s="22"/>
      <c r="B17" s="159"/>
      <c r="C17" s="266"/>
      <c r="D17" s="159"/>
      <c r="E17" s="159"/>
      <c r="F17" s="249"/>
      <c r="G17" s="250"/>
      <c r="H17" s="251"/>
      <c r="I17" s="157"/>
      <c r="J17" s="159"/>
      <c r="K17" s="159"/>
      <c r="L17" s="159"/>
      <c r="M17" s="159"/>
      <c r="N17" s="159"/>
      <c r="O17" s="159"/>
      <c r="P17" s="159"/>
      <c r="Q17" s="198"/>
      <c r="R17" s="198"/>
      <c r="S17" s="148" t="s">
        <v>129</v>
      </c>
      <c r="T17" s="194">
        <v>0</v>
      </c>
      <c r="U17" s="194">
        <v>10</v>
      </c>
      <c r="V17" s="194">
        <v>20</v>
      </c>
      <c r="W17" s="148">
        <v>30</v>
      </c>
      <c r="X17" s="252">
        <v>35</v>
      </c>
      <c r="Y17" s="285">
        <v>4</v>
      </c>
      <c r="Z17" s="289"/>
      <c r="AA17" s="201"/>
      <c r="AB17" s="201"/>
      <c r="AC17" s="204"/>
    </row>
    <row r="18" spans="1:29" ht="35.25" customHeight="1" x14ac:dyDescent="0.2">
      <c r="A18" s="22"/>
      <c r="B18" s="149"/>
      <c r="C18" s="267"/>
      <c r="D18" s="149"/>
      <c r="E18" s="149"/>
      <c r="F18" s="151"/>
      <c r="G18" s="153"/>
      <c r="H18" s="155"/>
      <c r="I18" s="158"/>
      <c r="J18" s="149"/>
      <c r="K18" s="149"/>
      <c r="L18" s="149"/>
      <c r="M18" s="149"/>
      <c r="N18" s="149"/>
      <c r="O18" s="149"/>
      <c r="P18" s="149"/>
      <c r="Q18" s="199"/>
      <c r="R18" s="199"/>
      <c r="S18" s="149"/>
      <c r="T18" s="196"/>
      <c r="U18" s="196"/>
      <c r="V18" s="196"/>
      <c r="W18" s="149"/>
      <c r="X18" s="254"/>
      <c r="Y18" s="287"/>
      <c r="Z18" s="290"/>
      <c r="AA18" s="202"/>
      <c r="AB18" s="202"/>
      <c r="AC18" s="205"/>
    </row>
    <row r="19" spans="1:29" ht="45" x14ac:dyDescent="0.2">
      <c r="A19" s="22"/>
      <c r="B19" s="148">
        <v>4</v>
      </c>
      <c r="C19" s="265" t="s">
        <v>104</v>
      </c>
      <c r="D19" s="148" t="s">
        <v>105</v>
      </c>
      <c r="E19" s="148" t="s">
        <v>104</v>
      </c>
      <c r="F19" s="150" t="s">
        <v>115</v>
      </c>
      <c r="G19" s="152" t="s">
        <v>130</v>
      </c>
      <c r="H19" s="154" t="s">
        <v>131</v>
      </c>
      <c r="I19" s="156">
        <f>10000000+10000000+10000000+10000000</f>
        <v>40000000</v>
      </c>
      <c r="J19" s="148" t="s">
        <v>132</v>
      </c>
      <c r="K19" s="148" t="s">
        <v>126</v>
      </c>
      <c r="L19" s="148" t="s">
        <v>84</v>
      </c>
      <c r="M19" s="148" t="s">
        <v>87</v>
      </c>
      <c r="N19" s="148" t="s">
        <v>84</v>
      </c>
      <c r="O19" s="148" t="s">
        <v>85</v>
      </c>
      <c r="P19" s="148" t="s">
        <v>133</v>
      </c>
      <c r="Q19" s="197">
        <v>44531</v>
      </c>
      <c r="R19" s="197">
        <v>44531</v>
      </c>
      <c r="S19" s="51" t="s">
        <v>134</v>
      </c>
      <c r="T19" s="29">
        <v>155000</v>
      </c>
      <c r="U19" s="48">
        <v>160000</v>
      </c>
      <c r="V19" s="48">
        <v>170000</v>
      </c>
      <c r="W19" s="48">
        <v>180000</v>
      </c>
      <c r="X19" s="52">
        <v>185000</v>
      </c>
      <c r="Y19" s="54" t="s">
        <v>603</v>
      </c>
      <c r="Z19" s="288" t="s">
        <v>750</v>
      </c>
      <c r="AA19" s="200" t="s">
        <v>85</v>
      </c>
      <c r="AB19" s="200" t="s">
        <v>601</v>
      </c>
      <c r="AC19" s="203" t="s">
        <v>604</v>
      </c>
    </row>
    <row r="20" spans="1:29" x14ac:dyDescent="0.2">
      <c r="A20" s="22"/>
      <c r="B20" s="159"/>
      <c r="C20" s="266"/>
      <c r="D20" s="159"/>
      <c r="E20" s="159"/>
      <c r="F20" s="249"/>
      <c r="G20" s="250"/>
      <c r="H20" s="251"/>
      <c r="I20" s="157"/>
      <c r="J20" s="159"/>
      <c r="K20" s="159"/>
      <c r="L20" s="159"/>
      <c r="M20" s="159"/>
      <c r="N20" s="159"/>
      <c r="O20" s="159"/>
      <c r="P20" s="159"/>
      <c r="Q20" s="198"/>
      <c r="R20" s="198"/>
      <c r="S20" s="148" t="s">
        <v>135</v>
      </c>
      <c r="T20" s="194">
        <v>201800</v>
      </c>
      <c r="U20" s="258">
        <v>205000</v>
      </c>
      <c r="V20" s="258">
        <v>210000</v>
      </c>
      <c r="W20" s="258">
        <v>215000</v>
      </c>
      <c r="X20" s="252">
        <v>220000</v>
      </c>
      <c r="Y20" s="285" t="s">
        <v>603</v>
      </c>
      <c r="Z20" s="289"/>
      <c r="AA20" s="201"/>
      <c r="AB20" s="201"/>
      <c r="AC20" s="204"/>
    </row>
    <row r="21" spans="1:29" x14ac:dyDescent="0.2">
      <c r="A21" s="22"/>
      <c r="B21" s="149"/>
      <c r="C21" s="267"/>
      <c r="D21" s="149"/>
      <c r="E21" s="149"/>
      <c r="F21" s="151"/>
      <c r="G21" s="153"/>
      <c r="H21" s="155"/>
      <c r="I21" s="158"/>
      <c r="J21" s="149"/>
      <c r="K21" s="149"/>
      <c r="L21" s="149"/>
      <c r="M21" s="149"/>
      <c r="N21" s="149"/>
      <c r="O21" s="149"/>
      <c r="P21" s="149"/>
      <c r="Q21" s="199"/>
      <c r="R21" s="199"/>
      <c r="S21" s="149"/>
      <c r="T21" s="196"/>
      <c r="U21" s="259"/>
      <c r="V21" s="259"/>
      <c r="W21" s="259"/>
      <c r="X21" s="254"/>
      <c r="Y21" s="287"/>
      <c r="Z21" s="290"/>
      <c r="AA21" s="202"/>
      <c r="AB21" s="202"/>
      <c r="AC21" s="205"/>
    </row>
    <row r="22" spans="1:29" x14ac:dyDescent="0.2">
      <c r="A22" s="22"/>
      <c r="B22" s="148">
        <v>5</v>
      </c>
      <c r="C22" s="265" t="s">
        <v>104</v>
      </c>
      <c r="D22" s="148" t="s">
        <v>105</v>
      </c>
      <c r="E22" s="148" t="s">
        <v>104</v>
      </c>
      <c r="F22" s="150" t="s">
        <v>115</v>
      </c>
      <c r="G22" s="152" t="s">
        <v>136</v>
      </c>
      <c r="H22" s="154" t="s">
        <v>137</v>
      </c>
      <c r="I22" s="156">
        <f>400000+400000+400000+400000</f>
        <v>1600000</v>
      </c>
      <c r="J22" s="148" t="s">
        <v>138</v>
      </c>
      <c r="K22" s="148" t="s">
        <v>126</v>
      </c>
      <c r="L22" s="148" t="s">
        <v>85</v>
      </c>
      <c r="M22" s="148" t="s">
        <v>87</v>
      </c>
      <c r="N22" s="148"/>
      <c r="O22" s="148" t="s">
        <v>85</v>
      </c>
      <c r="P22" s="148" t="s">
        <v>139</v>
      </c>
      <c r="Q22" s="197">
        <v>44531</v>
      </c>
      <c r="R22" s="197">
        <v>44531</v>
      </c>
      <c r="S22" s="148" t="s">
        <v>140</v>
      </c>
      <c r="T22" s="194">
        <v>0</v>
      </c>
      <c r="U22" s="194">
        <v>2</v>
      </c>
      <c r="V22" s="194">
        <v>4</v>
      </c>
      <c r="W22" s="148">
        <v>8</v>
      </c>
      <c r="X22" s="252">
        <v>20</v>
      </c>
      <c r="Y22" s="285">
        <v>7</v>
      </c>
      <c r="Z22" s="288">
        <v>100000</v>
      </c>
      <c r="AA22" s="200" t="s">
        <v>84</v>
      </c>
      <c r="AB22" s="200" t="s">
        <v>601</v>
      </c>
      <c r="AC22" s="203" t="s">
        <v>640</v>
      </c>
    </row>
    <row r="23" spans="1:29" x14ac:dyDescent="0.2">
      <c r="A23" s="22"/>
      <c r="B23" s="159"/>
      <c r="C23" s="266"/>
      <c r="D23" s="159"/>
      <c r="E23" s="159"/>
      <c r="F23" s="249"/>
      <c r="G23" s="250"/>
      <c r="H23" s="251"/>
      <c r="I23" s="157"/>
      <c r="J23" s="159"/>
      <c r="K23" s="159"/>
      <c r="L23" s="159"/>
      <c r="M23" s="159"/>
      <c r="N23" s="159"/>
      <c r="O23" s="159"/>
      <c r="P23" s="159"/>
      <c r="Q23" s="198"/>
      <c r="R23" s="198"/>
      <c r="S23" s="159"/>
      <c r="T23" s="195"/>
      <c r="U23" s="195"/>
      <c r="V23" s="195"/>
      <c r="W23" s="159"/>
      <c r="X23" s="253"/>
      <c r="Y23" s="286"/>
      <c r="Z23" s="289"/>
      <c r="AA23" s="201"/>
      <c r="AB23" s="201"/>
      <c r="AC23" s="204"/>
    </row>
    <row r="24" spans="1:29" ht="46.5" customHeight="1" x14ac:dyDescent="0.2">
      <c r="A24" s="22"/>
      <c r="B24" s="149"/>
      <c r="C24" s="267"/>
      <c r="D24" s="149"/>
      <c r="E24" s="149"/>
      <c r="F24" s="151"/>
      <c r="G24" s="153"/>
      <c r="H24" s="155"/>
      <c r="I24" s="158"/>
      <c r="J24" s="149"/>
      <c r="K24" s="149"/>
      <c r="L24" s="149"/>
      <c r="M24" s="149"/>
      <c r="N24" s="149"/>
      <c r="O24" s="149"/>
      <c r="P24" s="149"/>
      <c r="Q24" s="199"/>
      <c r="R24" s="199"/>
      <c r="S24" s="149"/>
      <c r="T24" s="196"/>
      <c r="U24" s="196"/>
      <c r="V24" s="196"/>
      <c r="W24" s="149"/>
      <c r="X24" s="254"/>
      <c r="Y24" s="287"/>
      <c r="Z24" s="290"/>
      <c r="AA24" s="202"/>
      <c r="AB24" s="202"/>
      <c r="AC24" s="205"/>
    </row>
    <row r="25" spans="1:29" x14ac:dyDescent="0.2">
      <c r="A25" s="22"/>
      <c r="B25" s="148">
        <v>6</v>
      </c>
      <c r="C25" s="265" t="s">
        <v>104</v>
      </c>
      <c r="D25" s="148" t="s">
        <v>105</v>
      </c>
      <c r="E25" s="148" t="s">
        <v>104</v>
      </c>
      <c r="F25" s="150" t="s">
        <v>115</v>
      </c>
      <c r="G25" s="336" t="s">
        <v>141</v>
      </c>
      <c r="H25" s="154" t="s">
        <v>142</v>
      </c>
      <c r="I25" s="156">
        <f>2000000+2000000+2000000+2000000</f>
        <v>8000000</v>
      </c>
      <c r="J25" s="148" t="s">
        <v>143</v>
      </c>
      <c r="K25" s="148" t="s">
        <v>126</v>
      </c>
      <c r="L25" s="148" t="s">
        <v>85</v>
      </c>
      <c r="M25" s="148" t="s">
        <v>87</v>
      </c>
      <c r="N25" s="148" t="s">
        <v>85</v>
      </c>
      <c r="O25" s="148" t="s">
        <v>85</v>
      </c>
      <c r="P25" s="148" t="s">
        <v>144</v>
      </c>
      <c r="Q25" s="197">
        <v>44531</v>
      </c>
      <c r="R25" s="197">
        <v>44531</v>
      </c>
      <c r="S25" s="148" t="s">
        <v>739</v>
      </c>
      <c r="T25" s="194">
        <v>0</v>
      </c>
      <c r="U25" s="194">
        <v>3</v>
      </c>
      <c r="V25" s="194">
        <v>4</v>
      </c>
      <c r="W25" s="148">
        <v>4</v>
      </c>
      <c r="X25" s="252">
        <v>4</v>
      </c>
      <c r="Y25" s="211">
        <v>4</v>
      </c>
      <c r="Z25" s="209">
        <v>1960000</v>
      </c>
      <c r="AA25" s="200" t="s">
        <v>84</v>
      </c>
      <c r="AB25" s="200" t="s">
        <v>601</v>
      </c>
      <c r="AC25" s="203" t="s">
        <v>605</v>
      </c>
    </row>
    <row r="26" spans="1:29" x14ac:dyDescent="0.2">
      <c r="A26" s="22"/>
      <c r="B26" s="159"/>
      <c r="C26" s="266"/>
      <c r="D26" s="159"/>
      <c r="E26" s="159"/>
      <c r="F26" s="249"/>
      <c r="G26" s="337"/>
      <c r="H26" s="251"/>
      <c r="I26" s="157"/>
      <c r="J26" s="159"/>
      <c r="K26" s="159"/>
      <c r="L26" s="159"/>
      <c r="M26" s="159"/>
      <c r="N26" s="159"/>
      <c r="O26" s="159"/>
      <c r="P26" s="159"/>
      <c r="Q26" s="198"/>
      <c r="R26" s="198"/>
      <c r="S26" s="159"/>
      <c r="T26" s="195"/>
      <c r="U26" s="195"/>
      <c r="V26" s="195"/>
      <c r="W26" s="159"/>
      <c r="X26" s="253"/>
      <c r="Y26" s="212"/>
      <c r="Z26" s="398"/>
      <c r="AA26" s="201"/>
      <c r="AB26" s="201"/>
      <c r="AC26" s="204"/>
    </row>
    <row r="27" spans="1:29" ht="21" customHeight="1" x14ac:dyDescent="0.2">
      <c r="A27" s="22"/>
      <c r="B27" s="149"/>
      <c r="C27" s="267"/>
      <c r="D27" s="149"/>
      <c r="E27" s="149"/>
      <c r="F27" s="151"/>
      <c r="G27" s="338"/>
      <c r="H27" s="155"/>
      <c r="I27" s="158"/>
      <c r="J27" s="149"/>
      <c r="K27" s="149"/>
      <c r="L27" s="149"/>
      <c r="M27" s="149"/>
      <c r="N27" s="149"/>
      <c r="O27" s="149"/>
      <c r="P27" s="149"/>
      <c r="Q27" s="199"/>
      <c r="R27" s="199"/>
      <c r="S27" s="149"/>
      <c r="T27" s="196"/>
      <c r="U27" s="196"/>
      <c r="V27" s="196"/>
      <c r="W27" s="149"/>
      <c r="X27" s="254"/>
      <c r="Y27" s="213"/>
      <c r="Z27" s="210"/>
      <c r="AA27" s="202"/>
      <c r="AB27" s="202"/>
      <c r="AC27" s="205"/>
    </row>
    <row r="28" spans="1:29" x14ac:dyDescent="0.2">
      <c r="A28" s="22"/>
      <c r="B28" s="148">
        <v>7</v>
      </c>
      <c r="C28" s="265" t="s">
        <v>104</v>
      </c>
      <c r="D28" s="148" t="s">
        <v>105</v>
      </c>
      <c r="E28" s="148" t="s">
        <v>104</v>
      </c>
      <c r="F28" s="150" t="s">
        <v>145</v>
      </c>
      <c r="G28" s="152" t="s">
        <v>146</v>
      </c>
      <c r="H28" s="154" t="s">
        <v>147</v>
      </c>
      <c r="I28" s="156">
        <f>4*600000</f>
        <v>2400000</v>
      </c>
      <c r="J28" s="148" t="s">
        <v>148</v>
      </c>
      <c r="K28" s="148" t="s">
        <v>86</v>
      </c>
      <c r="L28" s="148" t="s">
        <v>85</v>
      </c>
      <c r="M28" s="148"/>
      <c r="N28" s="148" t="s">
        <v>84</v>
      </c>
      <c r="O28" s="148" t="s">
        <v>85</v>
      </c>
      <c r="P28" s="194" t="s">
        <v>149</v>
      </c>
      <c r="Q28" s="194" t="s">
        <v>150</v>
      </c>
      <c r="R28" s="302" t="s">
        <v>151</v>
      </c>
      <c r="S28" s="197" t="s">
        <v>152</v>
      </c>
      <c r="T28" s="305">
        <v>3400</v>
      </c>
      <c r="U28" s="194">
        <v>3450</v>
      </c>
      <c r="V28" s="194">
        <v>3500</v>
      </c>
      <c r="W28" s="148">
        <v>3510</v>
      </c>
      <c r="X28" s="252">
        <v>3530</v>
      </c>
      <c r="Y28" s="243">
        <v>3450</v>
      </c>
      <c r="Z28" s="191">
        <v>582500</v>
      </c>
      <c r="AA28" s="190" t="s">
        <v>84</v>
      </c>
      <c r="AB28" s="190" t="s">
        <v>647</v>
      </c>
      <c r="AC28" s="187" t="s">
        <v>648</v>
      </c>
    </row>
    <row r="29" spans="1:29" x14ac:dyDescent="0.2">
      <c r="A29" s="22"/>
      <c r="B29" s="159"/>
      <c r="C29" s="266"/>
      <c r="D29" s="159"/>
      <c r="E29" s="159"/>
      <c r="F29" s="249"/>
      <c r="G29" s="250"/>
      <c r="H29" s="251"/>
      <c r="I29" s="157"/>
      <c r="J29" s="159"/>
      <c r="K29" s="159"/>
      <c r="L29" s="159"/>
      <c r="M29" s="159"/>
      <c r="N29" s="159"/>
      <c r="O29" s="159"/>
      <c r="P29" s="195"/>
      <c r="Q29" s="195"/>
      <c r="R29" s="303"/>
      <c r="S29" s="198"/>
      <c r="T29" s="306"/>
      <c r="U29" s="195"/>
      <c r="V29" s="195"/>
      <c r="W29" s="159"/>
      <c r="X29" s="253"/>
      <c r="Y29" s="244"/>
      <c r="Z29" s="192"/>
      <c r="AA29" s="167"/>
      <c r="AB29" s="167"/>
      <c r="AC29" s="188"/>
    </row>
    <row r="30" spans="1:29" ht="122.25" customHeight="1" x14ac:dyDescent="0.2">
      <c r="A30" s="22"/>
      <c r="B30" s="149"/>
      <c r="C30" s="267"/>
      <c r="D30" s="149"/>
      <c r="E30" s="149"/>
      <c r="F30" s="151"/>
      <c r="G30" s="153"/>
      <c r="H30" s="155"/>
      <c r="I30" s="158"/>
      <c r="J30" s="149"/>
      <c r="K30" s="149"/>
      <c r="L30" s="149"/>
      <c r="M30" s="149"/>
      <c r="N30" s="149"/>
      <c r="O30" s="149"/>
      <c r="P30" s="196"/>
      <c r="Q30" s="196"/>
      <c r="R30" s="304"/>
      <c r="S30" s="199"/>
      <c r="T30" s="307"/>
      <c r="U30" s="196"/>
      <c r="V30" s="196"/>
      <c r="W30" s="149"/>
      <c r="X30" s="254"/>
      <c r="Y30" s="245"/>
      <c r="Z30" s="193"/>
      <c r="AA30" s="168"/>
      <c r="AB30" s="168"/>
      <c r="AC30" s="189"/>
    </row>
    <row r="31" spans="1:29" x14ac:dyDescent="0.2">
      <c r="A31" s="22"/>
      <c r="B31" s="148">
        <v>8</v>
      </c>
      <c r="C31" s="265" t="s">
        <v>104</v>
      </c>
      <c r="D31" s="148" t="s">
        <v>105</v>
      </c>
      <c r="E31" s="148" t="s">
        <v>104</v>
      </c>
      <c r="F31" s="150" t="s">
        <v>145</v>
      </c>
      <c r="G31" s="152" t="s">
        <v>153</v>
      </c>
      <c r="H31" s="154" t="s">
        <v>154</v>
      </c>
      <c r="I31" s="156">
        <f>4*400000</f>
        <v>1600000</v>
      </c>
      <c r="J31" s="148" t="s">
        <v>155</v>
      </c>
      <c r="K31" s="148" t="s">
        <v>86</v>
      </c>
      <c r="L31" s="148" t="s">
        <v>85</v>
      </c>
      <c r="M31" s="148"/>
      <c r="N31" s="148" t="s">
        <v>84</v>
      </c>
      <c r="O31" s="148" t="s">
        <v>85</v>
      </c>
      <c r="P31" s="148" t="s">
        <v>156</v>
      </c>
      <c r="Q31" s="148" t="s">
        <v>157</v>
      </c>
      <c r="R31" s="255" t="s">
        <v>158</v>
      </c>
      <c r="S31" s="197" t="s">
        <v>152</v>
      </c>
      <c r="T31" s="194">
        <v>485</v>
      </c>
      <c r="U31" s="194">
        <v>487</v>
      </c>
      <c r="V31" s="194">
        <v>489</v>
      </c>
      <c r="W31" s="148">
        <v>490</v>
      </c>
      <c r="X31" s="252">
        <v>492</v>
      </c>
      <c r="Y31" s="243">
        <v>485</v>
      </c>
      <c r="Z31" s="234">
        <v>0</v>
      </c>
      <c r="AA31" s="190" t="s">
        <v>85</v>
      </c>
      <c r="AB31" s="190" t="s">
        <v>649</v>
      </c>
      <c r="AC31" s="187" t="s">
        <v>650</v>
      </c>
    </row>
    <row r="32" spans="1:29" x14ac:dyDescent="0.2">
      <c r="A32" s="22"/>
      <c r="B32" s="159"/>
      <c r="C32" s="266"/>
      <c r="D32" s="159"/>
      <c r="E32" s="159"/>
      <c r="F32" s="249"/>
      <c r="G32" s="250"/>
      <c r="H32" s="251"/>
      <c r="I32" s="157"/>
      <c r="J32" s="159"/>
      <c r="K32" s="159"/>
      <c r="L32" s="159"/>
      <c r="M32" s="159"/>
      <c r="N32" s="159"/>
      <c r="O32" s="159"/>
      <c r="P32" s="159"/>
      <c r="Q32" s="159"/>
      <c r="R32" s="256"/>
      <c r="S32" s="198"/>
      <c r="T32" s="195"/>
      <c r="U32" s="195"/>
      <c r="V32" s="195"/>
      <c r="W32" s="159"/>
      <c r="X32" s="253"/>
      <c r="Y32" s="244"/>
      <c r="Z32" s="235"/>
      <c r="AA32" s="167"/>
      <c r="AB32" s="167"/>
      <c r="AC32" s="188"/>
    </row>
    <row r="33" spans="1:29" ht="123" customHeight="1" x14ac:dyDescent="0.2">
      <c r="A33" s="22"/>
      <c r="B33" s="149"/>
      <c r="C33" s="267"/>
      <c r="D33" s="149"/>
      <c r="E33" s="149"/>
      <c r="F33" s="151"/>
      <c r="G33" s="153"/>
      <c r="H33" s="155"/>
      <c r="I33" s="158"/>
      <c r="J33" s="149"/>
      <c r="K33" s="149"/>
      <c r="L33" s="149"/>
      <c r="M33" s="149"/>
      <c r="N33" s="149"/>
      <c r="O33" s="149"/>
      <c r="P33" s="149"/>
      <c r="Q33" s="149"/>
      <c r="R33" s="257"/>
      <c r="S33" s="199"/>
      <c r="T33" s="196"/>
      <c r="U33" s="196"/>
      <c r="V33" s="196"/>
      <c r="W33" s="149"/>
      <c r="X33" s="254"/>
      <c r="Y33" s="245"/>
      <c r="Z33" s="236"/>
      <c r="AA33" s="168"/>
      <c r="AB33" s="168"/>
      <c r="AC33" s="189"/>
    </row>
    <row r="34" spans="1:29" x14ac:dyDescent="0.2">
      <c r="A34" s="22"/>
      <c r="B34" s="148">
        <v>9</v>
      </c>
      <c r="C34" s="265" t="s">
        <v>104</v>
      </c>
      <c r="D34" s="148" t="s">
        <v>105</v>
      </c>
      <c r="E34" s="148" t="s">
        <v>104</v>
      </c>
      <c r="F34" s="150" t="s">
        <v>145</v>
      </c>
      <c r="G34" s="152" t="s">
        <v>159</v>
      </c>
      <c r="H34" s="154" t="s">
        <v>160</v>
      </c>
      <c r="I34" s="156">
        <f>4*1600000</f>
        <v>6400000</v>
      </c>
      <c r="J34" s="148" t="s">
        <v>161</v>
      </c>
      <c r="K34" s="148" t="s">
        <v>86</v>
      </c>
      <c r="L34" s="148" t="s">
        <v>85</v>
      </c>
      <c r="M34" s="148"/>
      <c r="N34" s="148" t="s">
        <v>84</v>
      </c>
      <c r="O34" s="148" t="s">
        <v>85</v>
      </c>
      <c r="P34" s="148" t="s">
        <v>162</v>
      </c>
      <c r="Q34" s="148" t="s">
        <v>163</v>
      </c>
      <c r="R34" s="255" t="s">
        <v>164</v>
      </c>
      <c r="S34" s="148" t="s">
        <v>92</v>
      </c>
      <c r="T34" s="194">
        <v>90</v>
      </c>
      <c r="U34" s="194">
        <v>93</v>
      </c>
      <c r="V34" s="194">
        <v>94</v>
      </c>
      <c r="W34" s="148">
        <v>95</v>
      </c>
      <c r="X34" s="252">
        <v>96</v>
      </c>
      <c r="Y34" s="243">
        <v>90</v>
      </c>
      <c r="Z34" s="234" t="s">
        <v>651</v>
      </c>
      <c r="AA34" s="190" t="s">
        <v>652</v>
      </c>
      <c r="AB34" s="190" t="s">
        <v>647</v>
      </c>
      <c r="AC34" s="187" t="s">
        <v>653</v>
      </c>
    </row>
    <row r="35" spans="1:29" x14ac:dyDescent="0.2">
      <c r="A35" s="22"/>
      <c r="B35" s="159"/>
      <c r="C35" s="266"/>
      <c r="D35" s="159"/>
      <c r="E35" s="159"/>
      <c r="F35" s="249"/>
      <c r="G35" s="250"/>
      <c r="H35" s="251"/>
      <c r="I35" s="157"/>
      <c r="J35" s="159"/>
      <c r="K35" s="159"/>
      <c r="L35" s="159"/>
      <c r="M35" s="159"/>
      <c r="N35" s="159"/>
      <c r="O35" s="159"/>
      <c r="P35" s="159"/>
      <c r="Q35" s="159"/>
      <c r="R35" s="256"/>
      <c r="S35" s="159"/>
      <c r="T35" s="195"/>
      <c r="U35" s="195"/>
      <c r="V35" s="195"/>
      <c r="W35" s="159"/>
      <c r="X35" s="253"/>
      <c r="Y35" s="244"/>
      <c r="Z35" s="235"/>
      <c r="AA35" s="167"/>
      <c r="AB35" s="167"/>
      <c r="AC35" s="188"/>
    </row>
    <row r="36" spans="1:29" ht="88.5" customHeight="1" x14ac:dyDescent="0.2">
      <c r="A36" s="22"/>
      <c r="B36" s="149"/>
      <c r="C36" s="267"/>
      <c r="D36" s="149"/>
      <c r="E36" s="149"/>
      <c r="F36" s="151"/>
      <c r="G36" s="153"/>
      <c r="H36" s="155"/>
      <c r="I36" s="158"/>
      <c r="J36" s="149"/>
      <c r="K36" s="149"/>
      <c r="L36" s="149"/>
      <c r="M36" s="149"/>
      <c r="N36" s="149"/>
      <c r="O36" s="149"/>
      <c r="P36" s="149"/>
      <c r="Q36" s="149"/>
      <c r="R36" s="257"/>
      <c r="S36" s="149"/>
      <c r="T36" s="196"/>
      <c r="U36" s="196"/>
      <c r="V36" s="196"/>
      <c r="W36" s="149"/>
      <c r="X36" s="254"/>
      <c r="Y36" s="245"/>
      <c r="Z36" s="236"/>
      <c r="AA36" s="168"/>
      <c r="AB36" s="168"/>
      <c r="AC36" s="189"/>
    </row>
    <row r="37" spans="1:29" x14ac:dyDescent="0.2">
      <c r="A37" s="22"/>
      <c r="B37" s="148">
        <v>10</v>
      </c>
      <c r="C37" s="265" t="s">
        <v>104</v>
      </c>
      <c r="D37" s="148" t="s">
        <v>105</v>
      </c>
      <c r="E37" s="148" t="s">
        <v>104</v>
      </c>
      <c r="F37" s="150" t="s">
        <v>145</v>
      </c>
      <c r="G37" s="152" t="s">
        <v>165</v>
      </c>
      <c r="H37" s="154" t="s">
        <v>166</v>
      </c>
      <c r="I37" s="156">
        <f>4*3900000</f>
        <v>15600000</v>
      </c>
      <c r="J37" s="148" t="s">
        <v>167</v>
      </c>
      <c r="K37" s="148" t="s">
        <v>86</v>
      </c>
      <c r="L37" s="148" t="s">
        <v>85</v>
      </c>
      <c r="M37" s="148"/>
      <c r="N37" s="148" t="s">
        <v>84</v>
      </c>
      <c r="O37" s="148" t="s">
        <v>85</v>
      </c>
      <c r="P37" s="148" t="s">
        <v>168</v>
      </c>
      <c r="Q37" s="148" t="s">
        <v>150</v>
      </c>
      <c r="R37" s="255" t="s">
        <v>151</v>
      </c>
      <c r="S37" s="197" t="s">
        <v>152</v>
      </c>
      <c r="T37" s="194">
        <v>5</v>
      </c>
      <c r="U37" s="194">
        <v>4</v>
      </c>
      <c r="V37" s="194">
        <v>4</v>
      </c>
      <c r="W37" s="148">
        <v>4</v>
      </c>
      <c r="X37" s="252">
        <v>4</v>
      </c>
      <c r="Y37" s="243">
        <v>5</v>
      </c>
      <c r="Z37" s="234" t="s">
        <v>654</v>
      </c>
      <c r="AA37" s="190" t="s">
        <v>655</v>
      </c>
      <c r="AB37" s="190" t="s">
        <v>647</v>
      </c>
      <c r="AC37" s="187" t="s">
        <v>656</v>
      </c>
    </row>
    <row r="38" spans="1:29" x14ac:dyDescent="0.2">
      <c r="A38" s="22"/>
      <c r="B38" s="159"/>
      <c r="C38" s="266"/>
      <c r="D38" s="159"/>
      <c r="E38" s="159"/>
      <c r="F38" s="249"/>
      <c r="G38" s="250"/>
      <c r="H38" s="251"/>
      <c r="I38" s="157"/>
      <c r="J38" s="159"/>
      <c r="K38" s="159"/>
      <c r="L38" s="159"/>
      <c r="M38" s="159"/>
      <c r="N38" s="159"/>
      <c r="O38" s="159"/>
      <c r="P38" s="159"/>
      <c r="Q38" s="159"/>
      <c r="R38" s="256"/>
      <c r="S38" s="198"/>
      <c r="T38" s="195"/>
      <c r="U38" s="195"/>
      <c r="V38" s="195"/>
      <c r="W38" s="159"/>
      <c r="X38" s="253"/>
      <c r="Y38" s="244"/>
      <c r="Z38" s="235"/>
      <c r="AA38" s="167"/>
      <c r="AB38" s="167"/>
      <c r="AC38" s="188"/>
    </row>
    <row r="39" spans="1:29" ht="105.75" customHeight="1" x14ac:dyDescent="0.2">
      <c r="A39" s="22"/>
      <c r="B39" s="149"/>
      <c r="C39" s="267"/>
      <c r="D39" s="149"/>
      <c r="E39" s="149"/>
      <c r="F39" s="151"/>
      <c r="G39" s="153"/>
      <c r="H39" s="155"/>
      <c r="I39" s="158"/>
      <c r="J39" s="149"/>
      <c r="K39" s="149"/>
      <c r="L39" s="149"/>
      <c r="M39" s="149"/>
      <c r="N39" s="149"/>
      <c r="O39" s="149"/>
      <c r="P39" s="149"/>
      <c r="Q39" s="149"/>
      <c r="R39" s="257"/>
      <c r="S39" s="199"/>
      <c r="T39" s="196"/>
      <c r="U39" s="196"/>
      <c r="V39" s="196"/>
      <c r="W39" s="149"/>
      <c r="X39" s="254"/>
      <c r="Y39" s="245"/>
      <c r="Z39" s="236"/>
      <c r="AA39" s="168"/>
      <c r="AB39" s="168"/>
      <c r="AC39" s="189"/>
    </row>
    <row r="40" spans="1:29" x14ac:dyDescent="0.2">
      <c r="A40" s="22"/>
      <c r="B40" s="148">
        <v>11</v>
      </c>
      <c r="C40" s="265" t="s">
        <v>104</v>
      </c>
      <c r="D40" s="148" t="s">
        <v>105</v>
      </c>
      <c r="E40" s="148" t="s">
        <v>104</v>
      </c>
      <c r="F40" s="150" t="s">
        <v>145</v>
      </c>
      <c r="G40" s="152" t="s">
        <v>169</v>
      </c>
      <c r="H40" s="154" t="s">
        <v>170</v>
      </c>
      <c r="I40" s="156">
        <f>4*800000</f>
        <v>3200000</v>
      </c>
      <c r="J40" s="148" t="s">
        <v>171</v>
      </c>
      <c r="K40" s="148" t="s">
        <v>86</v>
      </c>
      <c r="L40" s="148" t="s">
        <v>85</v>
      </c>
      <c r="M40" s="148"/>
      <c r="N40" s="148" t="s">
        <v>84</v>
      </c>
      <c r="O40" s="148" t="s">
        <v>85</v>
      </c>
      <c r="P40" s="148" t="s">
        <v>172</v>
      </c>
      <c r="Q40" s="148" t="s">
        <v>150</v>
      </c>
      <c r="R40" s="255" t="s">
        <v>151</v>
      </c>
      <c r="S40" s="46" t="s">
        <v>152</v>
      </c>
      <c r="T40" s="29">
        <v>312</v>
      </c>
      <c r="U40" s="29">
        <v>350</v>
      </c>
      <c r="V40" s="29">
        <v>370</v>
      </c>
      <c r="W40" s="51">
        <v>400</v>
      </c>
      <c r="X40" s="52">
        <v>440</v>
      </c>
      <c r="Y40" s="55"/>
      <c r="Z40" s="191">
        <v>1200000</v>
      </c>
      <c r="AA40" s="190" t="s">
        <v>657</v>
      </c>
      <c r="AB40" s="190" t="s">
        <v>658</v>
      </c>
      <c r="AC40" s="187" t="s">
        <v>659</v>
      </c>
    </row>
    <row r="41" spans="1:29" x14ac:dyDescent="0.2">
      <c r="A41" s="22"/>
      <c r="B41" s="159"/>
      <c r="C41" s="266"/>
      <c r="D41" s="159"/>
      <c r="E41" s="159"/>
      <c r="F41" s="249"/>
      <c r="G41" s="250"/>
      <c r="H41" s="251"/>
      <c r="I41" s="157"/>
      <c r="J41" s="159"/>
      <c r="K41" s="159"/>
      <c r="L41" s="159"/>
      <c r="M41" s="159"/>
      <c r="N41" s="159"/>
      <c r="O41" s="159"/>
      <c r="P41" s="159"/>
      <c r="Q41" s="159"/>
      <c r="R41" s="256"/>
      <c r="S41" s="46" t="s">
        <v>152</v>
      </c>
      <c r="T41" s="29">
        <v>26</v>
      </c>
      <c r="U41" s="29">
        <v>28</v>
      </c>
      <c r="V41" s="29">
        <v>30</v>
      </c>
      <c r="W41" s="51">
        <v>30</v>
      </c>
      <c r="X41" s="52">
        <v>30</v>
      </c>
      <c r="Y41" s="55"/>
      <c r="Z41" s="192"/>
      <c r="AA41" s="167"/>
      <c r="AB41" s="167"/>
      <c r="AC41" s="188"/>
    </row>
    <row r="42" spans="1:29" ht="69" customHeight="1" x14ac:dyDescent="0.2">
      <c r="A42" s="22"/>
      <c r="B42" s="264"/>
      <c r="C42" s="267"/>
      <c r="D42" s="149"/>
      <c r="E42" s="149"/>
      <c r="F42" s="151"/>
      <c r="G42" s="153"/>
      <c r="H42" s="155"/>
      <c r="I42" s="158"/>
      <c r="J42" s="149"/>
      <c r="K42" s="149"/>
      <c r="L42" s="149"/>
      <c r="M42" s="149"/>
      <c r="N42" s="149"/>
      <c r="O42" s="149"/>
      <c r="P42" s="149"/>
      <c r="Q42" s="149"/>
      <c r="R42" s="257"/>
      <c r="S42" s="51"/>
      <c r="T42" s="29"/>
      <c r="U42" s="29"/>
      <c r="V42" s="29"/>
      <c r="W42" s="51"/>
      <c r="X42" s="52"/>
      <c r="Y42" s="55"/>
      <c r="Z42" s="193"/>
      <c r="AA42" s="168"/>
      <c r="AB42" s="168"/>
      <c r="AC42" s="189"/>
    </row>
    <row r="43" spans="1:29" x14ac:dyDescent="0.2">
      <c r="A43" s="22"/>
      <c r="B43" s="237">
        <v>12</v>
      </c>
      <c r="C43" s="240" t="s">
        <v>104</v>
      </c>
      <c r="D43" s="148" t="s">
        <v>105</v>
      </c>
      <c r="E43" s="148" t="s">
        <v>104</v>
      </c>
      <c r="F43" s="150" t="s">
        <v>145</v>
      </c>
      <c r="G43" s="152" t="s">
        <v>173</v>
      </c>
      <c r="H43" s="154" t="s">
        <v>174</v>
      </c>
      <c r="I43" s="156">
        <f>4*1500000</f>
        <v>6000000</v>
      </c>
      <c r="J43" s="148" t="s">
        <v>175</v>
      </c>
      <c r="K43" s="148" t="s">
        <v>86</v>
      </c>
      <c r="L43" s="148" t="s">
        <v>85</v>
      </c>
      <c r="M43" s="148"/>
      <c r="N43" s="148" t="s">
        <v>84</v>
      </c>
      <c r="O43" s="148" t="s">
        <v>84</v>
      </c>
      <c r="P43" s="148" t="s">
        <v>176</v>
      </c>
      <c r="Q43" s="148" t="s">
        <v>150</v>
      </c>
      <c r="R43" s="255" t="s">
        <v>151</v>
      </c>
      <c r="S43" s="148" t="s">
        <v>92</v>
      </c>
      <c r="T43" s="194">
        <v>60</v>
      </c>
      <c r="U43" s="194">
        <v>70</v>
      </c>
      <c r="V43" s="194">
        <v>80</v>
      </c>
      <c r="W43" s="148">
        <v>90</v>
      </c>
      <c r="X43" s="252">
        <v>95</v>
      </c>
      <c r="Y43" s="243">
        <v>0</v>
      </c>
      <c r="Z43" s="234">
        <v>0</v>
      </c>
      <c r="AA43" s="190" t="s">
        <v>660</v>
      </c>
      <c r="AB43" s="190" t="s">
        <v>601</v>
      </c>
      <c r="AC43" s="187" t="s">
        <v>661</v>
      </c>
    </row>
    <row r="44" spans="1:29" x14ac:dyDescent="0.2">
      <c r="A44" s="22"/>
      <c r="B44" s="238"/>
      <c r="C44" s="241"/>
      <c r="D44" s="159"/>
      <c r="E44" s="159"/>
      <c r="F44" s="249"/>
      <c r="G44" s="250"/>
      <c r="H44" s="251"/>
      <c r="I44" s="157"/>
      <c r="J44" s="159"/>
      <c r="K44" s="159"/>
      <c r="L44" s="159"/>
      <c r="M44" s="159"/>
      <c r="N44" s="159"/>
      <c r="O44" s="159"/>
      <c r="P44" s="159"/>
      <c r="Q44" s="159"/>
      <c r="R44" s="256"/>
      <c r="S44" s="159"/>
      <c r="T44" s="195"/>
      <c r="U44" s="195"/>
      <c r="V44" s="195"/>
      <c r="W44" s="159"/>
      <c r="X44" s="253"/>
      <c r="Y44" s="244"/>
      <c r="Z44" s="235"/>
      <c r="AA44" s="167"/>
      <c r="AB44" s="167"/>
      <c r="AC44" s="188"/>
    </row>
    <row r="45" spans="1:29" ht="64.5" customHeight="1" x14ac:dyDescent="0.2">
      <c r="A45" s="22"/>
      <c r="B45" s="239"/>
      <c r="C45" s="242"/>
      <c r="D45" s="149"/>
      <c r="E45" s="149"/>
      <c r="F45" s="151"/>
      <c r="G45" s="153"/>
      <c r="H45" s="155"/>
      <c r="I45" s="158"/>
      <c r="J45" s="149"/>
      <c r="K45" s="149"/>
      <c r="L45" s="149"/>
      <c r="M45" s="149"/>
      <c r="N45" s="149"/>
      <c r="O45" s="149"/>
      <c r="P45" s="149"/>
      <c r="Q45" s="149"/>
      <c r="R45" s="257"/>
      <c r="S45" s="149"/>
      <c r="T45" s="196"/>
      <c r="U45" s="196"/>
      <c r="V45" s="196"/>
      <c r="W45" s="149"/>
      <c r="X45" s="254"/>
      <c r="Y45" s="245"/>
      <c r="Z45" s="236"/>
      <c r="AA45" s="168"/>
      <c r="AB45" s="168"/>
      <c r="AC45" s="189"/>
    </row>
    <row r="46" spans="1:29" ht="90" x14ac:dyDescent="0.2">
      <c r="A46" s="22"/>
      <c r="B46" s="237">
        <v>13</v>
      </c>
      <c r="C46" s="240" t="s">
        <v>177</v>
      </c>
      <c r="D46" s="148" t="s">
        <v>178</v>
      </c>
      <c r="E46" s="148" t="s">
        <v>757</v>
      </c>
      <c r="F46" s="150" t="s">
        <v>179</v>
      </c>
      <c r="G46" s="152" t="s">
        <v>180</v>
      </c>
      <c r="H46" s="154" t="s">
        <v>181</v>
      </c>
      <c r="I46" s="156">
        <f>(8334480800/3)+8334480800</f>
        <v>11112641066.666666</v>
      </c>
      <c r="J46" s="148" t="s">
        <v>182</v>
      </c>
      <c r="K46" s="148" t="s">
        <v>88</v>
      </c>
      <c r="L46" s="148" t="s">
        <v>84</v>
      </c>
      <c r="M46" s="148" t="s">
        <v>183</v>
      </c>
      <c r="N46" s="148" t="s">
        <v>84</v>
      </c>
      <c r="O46" s="148" t="s">
        <v>85</v>
      </c>
      <c r="P46" s="194" t="s">
        <v>184</v>
      </c>
      <c r="Q46" s="197">
        <v>44896</v>
      </c>
      <c r="R46" s="197">
        <v>44896</v>
      </c>
      <c r="S46" s="56" t="s">
        <v>185</v>
      </c>
      <c r="T46" s="29">
        <v>226000</v>
      </c>
      <c r="U46" s="29">
        <v>236000</v>
      </c>
      <c r="V46" s="29">
        <v>246000</v>
      </c>
      <c r="W46" s="51">
        <v>256000</v>
      </c>
      <c r="X46" s="52" t="s">
        <v>186</v>
      </c>
      <c r="Y46" s="57">
        <f>257480+1282+10+144</f>
        <v>258916</v>
      </c>
      <c r="Z46" s="268">
        <v>3037926464.9200001</v>
      </c>
      <c r="AA46" s="190" t="s">
        <v>85</v>
      </c>
      <c r="AB46" s="190" t="s">
        <v>601</v>
      </c>
      <c r="AC46" s="187" t="s">
        <v>747</v>
      </c>
    </row>
    <row r="47" spans="1:29" ht="75" x14ac:dyDescent="0.2">
      <c r="A47" s="22"/>
      <c r="B47" s="238"/>
      <c r="C47" s="241"/>
      <c r="D47" s="159"/>
      <c r="E47" s="159"/>
      <c r="F47" s="249"/>
      <c r="G47" s="250"/>
      <c r="H47" s="251"/>
      <c r="I47" s="157"/>
      <c r="J47" s="159"/>
      <c r="K47" s="159"/>
      <c r="L47" s="159"/>
      <c r="M47" s="159"/>
      <c r="N47" s="159"/>
      <c r="O47" s="159"/>
      <c r="P47" s="195"/>
      <c r="Q47" s="198"/>
      <c r="R47" s="198"/>
      <c r="S47" s="56" t="s">
        <v>187</v>
      </c>
      <c r="T47" s="58">
        <v>0.6</v>
      </c>
      <c r="U47" s="58">
        <v>0.65</v>
      </c>
      <c r="V47" s="58">
        <v>0.7</v>
      </c>
      <c r="W47" s="59">
        <v>0.85</v>
      </c>
      <c r="X47" s="60">
        <v>1</v>
      </c>
      <c r="Y47" s="61">
        <v>0.59</v>
      </c>
      <c r="Z47" s="179"/>
      <c r="AA47" s="167"/>
      <c r="AB47" s="167"/>
      <c r="AC47" s="188"/>
    </row>
    <row r="48" spans="1:29" ht="168" customHeight="1" x14ac:dyDescent="0.2">
      <c r="A48" s="22"/>
      <c r="B48" s="239"/>
      <c r="C48" s="242"/>
      <c r="D48" s="149"/>
      <c r="E48" s="149"/>
      <c r="F48" s="151"/>
      <c r="G48" s="153"/>
      <c r="H48" s="155"/>
      <c r="I48" s="158"/>
      <c r="J48" s="149"/>
      <c r="K48" s="149"/>
      <c r="L48" s="149"/>
      <c r="M48" s="149"/>
      <c r="N48" s="149"/>
      <c r="O48" s="149"/>
      <c r="P48" s="196"/>
      <c r="Q48" s="199"/>
      <c r="R48" s="199"/>
      <c r="S48" s="56" t="s">
        <v>188</v>
      </c>
      <c r="T48" s="29">
        <v>1000</v>
      </c>
      <c r="U48" s="47">
        <v>1205</v>
      </c>
      <c r="V48" s="47">
        <v>1411</v>
      </c>
      <c r="W48" s="48">
        <v>1617</v>
      </c>
      <c r="X48" s="49">
        <v>1823</v>
      </c>
      <c r="Y48" s="57">
        <f>1126+1184</f>
        <v>2310</v>
      </c>
      <c r="Z48" s="180"/>
      <c r="AA48" s="168"/>
      <c r="AB48" s="168"/>
      <c r="AC48" s="189"/>
    </row>
    <row r="49" spans="1:29" x14ac:dyDescent="0.2">
      <c r="A49" s="22"/>
      <c r="B49" s="237">
        <v>14</v>
      </c>
      <c r="C49" s="240" t="s">
        <v>177</v>
      </c>
      <c r="D49" s="148" t="s">
        <v>178</v>
      </c>
      <c r="E49" s="148" t="s">
        <v>757</v>
      </c>
      <c r="F49" s="150" t="s">
        <v>179</v>
      </c>
      <c r="G49" s="152" t="s">
        <v>189</v>
      </c>
      <c r="H49" s="154" t="s">
        <v>190</v>
      </c>
      <c r="I49" s="156">
        <v>17331715</v>
      </c>
      <c r="J49" s="383" t="s">
        <v>191</v>
      </c>
      <c r="K49" s="148" t="s">
        <v>86</v>
      </c>
      <c r="L49" s="148" t="s">
        <v>85</v>
      </c>
      <c r="M49" s="148" t="s">
        <v>192</v>
      </c>
      <c r="N49" s="148" t="s">
        <v>85</v>
      </c>
      <c r="O49" s="148" t="s">
        <v>85</v>
      </c>
      <c r="P49" s="148" t="s">
        <v>193</v>
      </c>
      <c r="Q49" s="148" t="s">
        <v>194</v>
      </c>
      <c r="R49" s="148" t="s">
        <v>195</v>
      </c>
      <c r="S49" s="148" t="s">
        <v>196</v>
      </c>
      <c r="T49" s="194">
        <v>63</v>
      </c>
      <c r="U49" s="194">
        <v>43</v>
      </c>
      <c r="V49" s="194">
        <v>51</v>
      </c>
      <c r="W49" s="148">
        <v>61</v>
      </c>
      <c r="X49" s="252">
        <v>51</v>
      </c>
      <c r="Y49" s="269">
        <v>44</v>
      </c>
      <c r="Z49" s="268">
        <v>1417737.5</v>
      </c>
      <c r="AA49" s="190" t="s">
        <v>85</v>
      </c>
      <c r="AB49" s="190" t="s">
        <v>601</v>
      </c>
      <c r="AC49" s="187" t="s">
        <v>748</v>
      </c>
    </row>
    <row r="50" spans="1:29" x14ac:dyDescent="0.2">
      <c r="A50" s="22"/>
      <c r="B50" s="238"/>
      <c r="C50" s="241"/>
      <c r="D50" s="159"/>
      <c r="E50" s="159"/>
      <c r="F50" s="249"/>
      <c r="G50" s="250"/>
      <c r="H50" s="251"/>
      <c r="I50" s="157"/>
      <c r="J50" s="384"/>
      <c r="K50" s="159"/>
      <c r="L50" s="159"/>
      <c r="M50" s="159"/>
      <c r="N50" s="159"/>
      <c r="O50" s="159"/>
      <c r="P50" s="159"/>
      <c r="Q50" s="159"/>
      <c r="R50" s="159"/>
      <c r="S50" s="159"/>
      <c r="T50" s="195"/>
      <c r="U50" s="195"/>
      <c r="V50" s="195"/>
      <c r="W50" s="159"/>
      <c r="X50" s="253"/>
      <c r="Y50" s="270"/>
      <c r="Z50" s="179"/>
      <c r="AA50" s="167"/>
      <c r="AB50" s="167"/>
      <c r="AC50" s="188"/>
    </row>
    <row r="51" spans="1:29" ht="304.5" customHeight="1" x14ac:dyDescent="0.2">
      <c r="A51" s="22"/>
      <c r="B51" s="239"/>
      <c r="C51" s="242"/>
      <c r="D51" s="149"/>
      <c r="E51" s="149"/>
      <c r="F51" s="151"/>
      <c r="G51" s="153"/>
      <c r="H51" s="155"/>
      <c r="I51" s="158"/>
      <c r="J51" s="385"/>
      <c r="K51" s="149"/>
      <c r="L51" s="149"/>
      <c r="M51" s="149"/>
      <c r="N51" s="149"/>
      <c r="O51" s="149"/>
      <c r="P51" s="149"/>
      <c r="Q51" s="149"/>
      <c r="R51" s="149"/>
      <c r="S51" s="149"/>
      <c r="T51" s="196"/>
      <c r="U51" s="196"/>
      <c r="V51" s="196"/>
      <c r="W51" s="149"/>
      <c r="X51" s="254"/>
      <c r="Y51" s="271"/>
      <c r="Z51" s="180"/>
      <c r="AA51" s="168"/>
      <c r="AB51" s="168"/>
      <c r="AC51" s="189"/>
    </row>
    <row r="52" spans="1:29" ht="45" x14ac:dyDescent="0.2">
      <c r="A52" s="22"/>
      <c r="B52" s="237">
        <v>15</v>
      </c>
      <c r="C52" s="240" t="s">
        <v>177</v>
      </c>
      <c r="D52" s="148" t="s">
        <v>178</v>
      </c>
      <c r="E52" s="148" t="s">
        <v>757</v>
      </c>
      <c r="F52" s="150" t="s">
        <v>179</v>
      </c>
      <c r="G52" s="152" t="s">
        <v>754</v>
      </c>
      <c r="H52" s="154" t="s">
        <v>197</v>
      </c>
      <c r="I52" s="156">
        <f>(137494152/3)+137494152</f>
        <v>183325536</v>
      </c>
      <c r="J52" s="148" t="s">
        <v>198</v>
      </c>
      <c r="K52" s="148" t="s">
        <v>86</v>
      </c>
      <c r="L52" s="148" t="s">
        <v>85</v>
      </c>
      <c r="M52" s="148" t="s">
        <v>199</v>
      </c>
      <c r="N52" s="148" t="s">
        <v>85</v>
      </c>
      <c r="O52" s="148" t="s">
        <v>85</v>
      </c>
      <c r="P52" s="148" t="s">
        <v>200</v>
      </c>
      <c r="Q52" s="148" t="s">
        <v>755</v>
      </c>
      <c r="R52" s="148" t="s">
        <v>756</v>
      </c>
      <c r="S52" s="52" t="s">
        <v>201</v>
      </c>
      <c r="T52" s="59">
        <v>0.89</v>
      </c>
      <c r="U52" s="59">
        <v>0.9</v>
      </c>
      <c r="V52" s="59">
        <v>0.9</v>
      </c>
      <c r="W52" s="59">
        <v>0.95</v>
      </c>
      <c r="X52" s="60">
        <v>1</v>
      </c>
      <c r="Y52" s="62">
        <v>0.79200000000000004</v>
      </c>
      <c r="Z52" s="63">
        <v>16097694.359999999</v>
      </c>
      <c r="AA52" s="64" t="s">
        <v>614</v>
      </c>
      <c r="AB52" s="64" t="s">
        <v>601</v>
      </c>
      <c r="AC52" s="65" t="s">
        <v>615</v>
      </c>
    </row>
    <row r="53" spans="1:29" ht="281.25" customHeight="1" x14ac:dyDescent="0.2">
      <c r="A53" s="22"/>
      <c r="B53" s="239"/>
      <c r="C53" s="242"/>
      <c r="D53" s="149"/>
      <c r="E53" s="149"/>
      <c r="F53" s="151"/>
      <c r="G53" s="153"/>
      <c r="H53" s="155"/>
      <c r="I53" s="158"/>
      <c r="J53" s="149"/>
      <c r="K53" s="149"/>
      <c r="L53" s="149"/>
      <c r="M53" s="149"/>
      <c r="N53" s="149"/>
      <c r="O53" s="149"/>
      <c r="P53" s="149"/>
      <c r="Q53" s="149"/>
      <c r="R53" s="149"/>
      <c r="S53" s="52" t="s">
        <v>202</v>
      </c>
      <c r="T53" s="59">
        <v>1</v>
      </c>
      <c r="U53" s="59">
        <v>1</v>
      </c>
      <c r="V53" s="59">
        <v>1</v>
      </c>
      <c r="W53" s="59">
        <v>1</v>
      </c>
      <c r="X53" s="60">
        <v>1</v>
      </c>
      <c r="Y53" s="62">
        <v>0.55649999999999999</v>
      </c>
      <c r="Z53" s="63">
        <v>4892372.3600000003</v>
      </c>
      <c r="AA53" s="64" t="s">
        <v>614</v>
      </c>
      <c r="AB53" s="64" t="s">
        <v>601</v>
      </c>
      <c r="AC53" s="65" t="s">
        <v>616</v>
      </c>
    </row>
    <row r="54" spans="1:29" ht="45" x14ac:dyDescent="0.2">
      <c r="A54" s="22"/>
      <c r="B54" s="237">
        <v>16</v>
      </c>
      <c r="C54" s="240" t="s">
        <v>104</v>
      </c>
      <c r="D54" s="148" t="s">
        <v>90</v>
      </c>
      <c r="E54" s="148" t="s">
        <v>90</v>
      </c>
      <c r="F54" s="150" t="s">
        <v>115</v>
      </c>
      <c r="G54" s="336" t="s">
        <v>203</v>
      </c>
      <c r="H54" s="154" t="s">
        <v>204</v>
      </c>
      <c r="I54" s="386" t="s">
        <v>205</v>
      </c>
      <c r="J54" s="148" t="s">
        <v>206</v>
      </c>
      <c r="K54" s="148" t="s">
        <v>126</v>
      </c>
      <c r="L54" s="148" t="s">
        <v>84</v>
      </c>
      <c r="M54" s="148" t="s">
        <v>87</v>
      </c>
      <c r="N54" s="148" t="s">
        <v>85</v>
      </c>
      <c r="O54" s="148" t="s">
        <v>85</v>
      </c>
      <c r="P54" s="148" t="s">
        <v>207</v>
      </c>
      <c r="Q54" s="197">
        <v>45627</v>
      </c>
      <c r="R54" s="197">
        <v>45292</v>
      </c>
      <c r="S54" s="51" t="s">
        <v>208</v>
      </c>
      <c r="T54" s="66">
        <v>89.673811307256869</v>
      </c>
      <c r="U54" s="51">
        <v>94.9</v>
      </c>
      <c r="V54" s="51">
        <v>100</v>
      </c>
      <c r="W54" s="51">
        <v>100</v>
      </c>
      <c r="X54" s="52">
        <v>100</v>
      </c>
      <c r="Y54" s="67">
        <v>0.96299999999999997</v>
      </c>
      <c r="Z54" s="191">
        <v>3053190072.96</v>
      </c>
      <c r="AA54" s="190" t="s">
        <v>664</v>
      </c>
      <c r="AB54" s="190" t="s">
        <v>601</v>
      </c>
      <c r="AC54" s="187" t="s">
        <v>665</v>
      </c>
    </row>
    <row r="55" spans="1:29" x14ac:dyDescent="0.2">
      <c r="A55" s="22"/>
      <c r="B55" s="238"/>
      <c r="C55" s="241"/>
      <c r="D55" s="159"/>
      <c r="E55" s="159"/>
      <c r="F55" s="249"/>
      <c r="G55" s="337"/>
      <c r="H55" s="251"/>
      <c r="I55" s="387"/>
      <c r="J55" s="159"/>
      <c r="K55" s="159"/>
      <c r="L55" s="159"/>
      <c r="M55" s="159"/>
      <c r="N55" s="159"/>
      <c r="O55" s="159"/>
      <c r="P55" s="159"/>
      <c r="Q55" s="198"/>
      <c r="R55" s="198"/>
      <c r="S55" s="148" t="s">
        <v>209</v>
      </c>
      <c r="T55" s="258">
        <v>103970</v>
      </c>
      <c r="U55" s="258">
        <v>104500</v>
      </c>
      <c r="V55" s="258">
        <v>105000</v>
      </c>
      <c r="W55" s="258">
        <v>105500</v>
      </c>
      <c r="X55" s="260">
        <v>106000</v>
      </c>
      <c r="Y55" s="262">
        <v>103649</v>
      </c>
      <c r="Z55" s="192"/>
      <c r="AA55" s="167"/>
      <c r="AB55" s="167"/>
      <c r="AC55" s="188"/>
    </row>
    <row r="56" spans="1:29" ht="120.75" customHeight="1" x14ac:dyDescent="0.2">
      <c r="A56" s="22"/>
      <c r="B56" s="239"/>
      <c r="C56" s="242"/>
      <c r="D56" s="149"/>
      <c r="E56" s="149"/>
      <c r="F56" s="151"/>
      <c r="G56" s="338"/>
      <c r="H56" s="155"/>
      <c r="I56" s="388"/>
      <c r="J56" s="149"/>
      <c r="K56" s="149"/>
      <c r="L56" s="149"/>
      <c r="M56" s="149"/>
      <c r="N56" s="149"/>
      <c r="O56" s="149"/>
      <c r="P56" s="149"/>
      <c r="Q56" s="199"/>
      <c r="R56" s="199"/>
      <c r="S56" s="149"/>
      <c r="T56" s="259"/>
      <c r="U56" s="259"/>
      <c r="V56" s="259"/>
      <c r="W56" s="259"/>
      <c r="X56" s="261"/>
      <c r="Y56" s="263"/>
      <c r="Z56" s="193"/>
      <c r="AA56" s="168"/>
      <c r="AB56" s="168"/>
      <c r="AC56" s="189"/>
    </row>
    <row r="57" spans="1:29" x14ac:dyDescent="0.2">
      <c r="A57" s="22"/>
      <c r="B57" s="237">
        <v>17</v>
      </c>
      <c r="C57" s="240" t="s">
        <v>104</v>
      </c>
      <c r="D57" s="148" t="s">
        <v>90</v>
      </c>
      <c r="E57" s="148" t="s">
        <v>90</v>
      </c>
      <c r="F57" s="150" t="s">
        <v>179</v>
      </c>
      <c r="G57" s="336" t="s">
        <v>210</v>
      </c>
      <c r="H57" s="154" t="s">
        <v>211</v>
      </c>
      <c r="I57" s="156">
        <v>484000000</v>
      </c>
      <c r="J57" s="148" t="s">
        <v>212</v>
      </c>
      <c r="K57" s="148" t="s">
        <v>86</v>
      </c>
      <c r="L57" s="148" t="s">
        <v>84</v>
      </c>
      <c r="M57" s="148" t="s">
        <v>87</v>
      </c>
      <c r="N57" s="148" t="s">
        <v>85</v>
      </c>
      <c r="O57" s="148" t="s">
        <v>85</v>
      </c>
      <c r="P57" s="148" t="s">
        <v>760</v>
      </c>
      <c r="Q57" s="197">
        <v>45627</v>
      </c>
      <c r="R57" s="197">
        <v>45292</v>
      </c>
      <c r="S57" s="148" t="s">
        <v>213</v>
      </c>
      <c r="T57" s="148">
        <v>5</v>
      </c>
      <c r="U57" s="148">
        <v>5</v>
      </c>
      <c r="V57" s="148">
        <v>7</v>
      </c>
      <c r="W57" s="148">
        <v>7</v>
      </c>
      <c r="X57" s="252">
        <v>8</v>
      </c>
      <c r="Y57" s="262">
        <v>5</v>
      </c>
      <c r="Z57" s="191">
        <v>119658688.62</v>
      </c>
      <c r="AA57" s="190" t="s">
        <v>664</v>
      </c>
      <c r="AB57" s="190" t="s">
        <v>601</v>
      </c>
      <c r="AC57" s="187" t="s">
        <v>666</v>
      </c>
    </row>
    <row r="58" spans="1:29" x14ac:dyDescent="0.2">
      <c r="A58" s="22"/>
      <c r="B58" s="238"/>
      <c r="C58" s="241"/>
      <c r="D58" s="159"/>
      <c r="E58" s="159"/>
      <c r="F58" s="249"/>
      <c r="G58" s="337"/>
      <c r="H58" s="251"/>
      <c r="I58" s="157"/>
      <c r="J58" s="159"/>
      <c r="K58" s="159"/>
      <c r="L58" s="159"/>
      <c r="M58" s="159"/>
      <c r="N58" s="159"/>
      <c r="O58" s="159"/>
      <c r="P58" s="159"/>
      <c r="Q58" s="198"/>
      <c r="R58" s="198"/>
      <c r="S58" s="159"/>
      <c r="T58" s="159"/>
      <c r="U58" s="159"/>
      <c r="V58" s="159"/>
      <c r="W58" s="159"/>
      <c r="X58" s="253"/>
      <c r="Y58" s="275"/>
      <c r="Z58" s="192"/>
      <c r="AA58" s="167"/>
      <c r="AB58" s="167"/>
      <c r="AC58" s="188"/>
    </row>
    <row r="59" spans="1:29" ht="84.75" customHeight="1" x14ac:dyDescent="0.2">
      <c r="A59" s="22"/>
      <c r="B59" s="239"/>
      <c r="C59" s="242"/>
      <c r="D59" s="149"/>
      <c r="E59" s="149"/>
      <c r="F59" s="151"/>
      <c r="G59" s="338"/>
      <c r="H59" s="155"/>
      <c r="I59" s="158"/>
      <c r="J59" s="149"/>
      <c r="K59" s="149"/>
      <c r="L59" s="149"/>
      <c r="M59" s="149"/>
      <c r="N59" s="149"/>
      <c r="O59" s="149"/>
      <c r="P59" s="149"/>
      <c r="Q59" s="199"/>
      <c r="R59" s="199"/>
      <c r="S59" s="149"/>
      <c r="T59" s="149"/>
      <c r="U59" s="149"/>
      <c r="V59" s="149"/>
      <c r="W59" s="149"/>
      <c r="X59" s="254"/>
      <c r="Y59" s="263"/>
      <c r="Z59" s="193"/>
      <c r="AA59" s="168"/>
      <c r="AB59" s="168"/>
      <c r="AC59" s="189"/>
    </row>
    <row r="60" spans="1:29" ht="195" x14ac:dyDescent="0.2">
      <c r="A60" s="22"/>
      <c r="B60" s="389">
        <v>18</v>
      </c>
      <c r="C60" s="265" t="s">
        <v>177</v>
      </c>
      <c r="D60" s="148" t="s">
        <v>105</v>
      </c>
      <c r="E60" s="148" t="s">
        <v>177</v>
      </c>
      <c r="F60" s="150" t="s">
        <v>214</v>
      </c>
      <c r="G60" s="152" t="s">
        <v>215</v>
      </c>
      <c r="H60" s="154" t="s">
        <v>216</v>
      </c>
      <c r="I60" s="156">
        <f>3183950*3</f>
        <v>9551850</v>
      </c>
      <c r="J60" s="148" t="s">
        <v>109</v>
      </c>
      <c r="K60" s="148">
        <v>0</v>
      </c>
      <c r="L60" s="148" t="s">
        <v>85</v>
      </c>
      <c r="M60" s="148"/>
      <c r="N60" s="148" t="s">
        <v>85</v>
      </c>
      <c r="O60" s="148" t="s">
        <v>85</v>
      </c>
      <c r="P60" s="194" t="s">
        <v>217</v>
      </c>
      <c r="Q60" s="148" t="s">
        <v>218</v>
      </c>
      <c r="R60" s="148" t="s">
        <v>219</v>
      </c>
      <c r="S60" s="46" t="s">
        <v>220</v>
      </c>
      <c r="T60" s="29">
        <v>600</v>
      </c>
      <c r="U60" s="29">
        <v>800</v>
      </c>
      <c r="V60" s="29">
        <v>800</v>
      </c>
      <c r="W60" s="51">
        <v>800</v>
      </c>
      <c r="X60" s="52">
        <v>800</v>
      </c>
      <c r="Y60" s="55">
        <v>434</v>
      </c>
      <c r="Z60" s="276"/>
      <c r="AA60" s="200" t="s">
        <v>610</v>
      </c>
      <c r="AB60" s="200" t="s">
        <v>611</v>
      </c>
      <c r="AC60" s="68" t="s">
        <v>617</v>
      </c>
    </row>
    <row r="61" spans="1:29" ht="90" x14ac:dyDescent="0.2">
      <c r="A61" s="22"/>
      <c r="B61" s="159"/>
      <c r="C61" s="266"/>
      <c r="D61" s="159"/>
      <c r="E61" s="159"/>
      <c r="F61" s="249"/>
      <c r="G61" s="250"/>
      <c r="H61" s="251"/>
      <c r="I61" s="157"/>
      <c r="J61" s="159"/>
      <c r="K61" s="159"/>
      <c r="L61" s="159"/>
      <c r="M61" s="159"/>
      <c r="N61" s="159"/>
      <c r="O61" s="159"/>
      <c r="P61" s="195"/>
      <c r="Q61" s="159"/>
      <c r="R61" s="159"/>
      <c r="S61" s="46" t="s">
        <v>221</v>
      </c>
      <c r="T61" s="29">
        <v>10000</v>
      </c>
      <c r="U61" s="29">
        <v>14000</v>
      </c>
      <c r="V61" s="29">
        <v>14000</v>
      </c>
      <c r="W61" s="29">
        <v>14000</v>
      </c>
      <c r="X61" s="69">
        <v>14000</v>
      </c>
      <c r="Y61" s="55">
        <v>15053</v>
      </c>
      <c r="Z61" s="277"/>
      <c r="AA61" s="201"/>
      <c r="AB61" s="201"/>
      <c r="AC61" s="68" t="s">
        <v>618</v>
      </c>
    </row>
    <row r="62" spans="1:29" ht="88.5" customHeight="1" x14ac:dyDescent="0.2">
      <c r="A62" s="22"/>
      <c r="B62" s="149"/>
      <c r="C62" s="267"/>
      <c r="D62" s="149"/>
      <c r="E62" s="149"/>
      <c r="F62" s="151"/>
      <c r="G62" s="153"/>
      <c r="H62" s="155"/>
      <c r="I62" s="157"/>
      <c r="J62" s="149"/>
      <c r="K62" s="149"/>
      <c r="L62" s="149"/>
      <c r="M62" s="149"/>
      <c r="N62" s="149"/>
      <c r="O62" s="149"/>
      <c r="P62" s="196"/>
      <c r="Q62" s="149"/>
      <c r="R62" s="149"/>
      <c r="S62" s="46" t="s">
        <v>222</v>
      </c>
      <c r="T62" s="29">
        <v>24000</v>
      </c>
      <c r="U62" s="29">
        <v>24000</v>
      </c>
      <c r="V62" s="29">
        <v>24000</v>
      </c>
      <c r="W62" s="29">
        <v>24000</v>
      </c>
      <c r="X62" s="69">
        <v>24000</v>
      </c>
      <c r="Y62" s="70">
        <v>25053</v>
      </c>
      <c r="Z62" s="278"/>
      <c r="AA62" s="202"/>
      <c r="AB62" s="202"/>
      <c r="AC62" s="68" t="s">
        <v>619</v>
      </c>
    </row>
    <row r="63" spans="1:29" ht="120" x14ac:dyDescent="0.2">
      <c r="A63" s="22"/>
      <c r="B63" s="148">
        <v>19</v>
      </c>
      <c r="C63" s="265" t="s">
        <v>177</v>
      </c>
      <c r="D63" s="148" t="s">
        <v>105</v>
      </c>
      <c r="E63" s="148" t="s">
        <v>177</v>
      </c>
      <c r="F63" s="150" t="s">
        <v>214</v>
      </c>
      <c r="G63" s="152" t="s">
        <v>223</v>
      </c>
      <c r="H63" s="154" t="s">
        <v>224</v>
      </c>
      <c r="I63" s="157"/>
      <c r="J63" s="148" t="s">
        <v>109</v>
      </c>
      <c r="K63" s="148">
        <v>0</v>
      </c>
      <c r="L63" s="148" t="s">
        <v>85</v>
      </c>
      <c r="M63" s="148"/>
      <c r="N63" s="148" t="s">
        <v>96</v>
      </c>
      <c r="O63" s="148" t="s">
        <v>96</v>
      </c>
      <c r="P63" s="148" t="s">
        <v>225</v>
      </c>
      <c r="Q63" s="148" t="s">
        <v>219</v>
      </c>
      <c r="R63" s="148" t="s">
        <v>219</v>
      </c>
      <c r="S63" s="148" t="s">
        <v>226</v>
      </c>
      <c r="T63" s="194">
        <v>1350</v>
      </c>
      <c r="U63" s="194">
        <v>1350</v>
      </c>
      <c r="V63" s="194">
        <v>1350</v>
      </c>
      <c r="W63" s="194">
        <v>1350</v>
      </c>
      <c r="X63" s="227">
        <v>1350</v>
      </c>
      <c r="Y63" s="243">
        <v>1363</v>
      </c>
      <c r="Z63" s="191" t="s">
        <v>662</v>
      </c>
      <c r="AA63" s="190" t="s">
        <v>84</v>
      </c>
      <c r="AB63" s="190" t="s">
        <v>606</v>
      </c>
      <c r="AC63" s="65" t="s">
        <v>620</v>
      </c>
    </row>
    <row r="64" spans="1:29" x14ac:dyDescent="0.2">
      <c r="A64" s="22"/>
      <c r="B64" s="159"/>
      <c r="C64" s="266"/>
      <c r="D64" s="159"/>
      <c r="E64" s="159"/>
      <c r="F64" s="249"/>
      <c r="G64" s="250"/>
      <c r="H64" s="251"/>
      <c r="I64" s="157"/>
      <c r="J64" s="159"/>
      <c r="K64" s="159"/>
      <c r="L64" s="159"/>
      <c r="M64" s="159"/>
      <c r="N64" s="159"/>
      <c r="O64" s="159"/>
      <c r="P64" s="159"/>
      <c r="Q64" s="159"/>
      <c r="R64" s="159"/>
      <c r="S64" s="159"/>
      <c r="T64" s="195"/>
      <c r="U64" s="195"/>
      <c r="V64" s="195"/>
      <c r="W64" s="195"/>
      <c r="X64" s="228"/>
      <c r="Y64" s="244"/>
      <c r="Z64" s="192"/>
      <c r="AA64" s="167"/>
      <c r="AB64" s="167"/>
      <c r="AC64" s="187" t="s">
        <v>621</v>
      </c>
    </row>
    <row r="65" spans="1:29" ht="212.25" customHeight="1" x14ac:dyDescent="0.2">
      <c r="A65" s="22"/>
      <c r="B65" s="149"/>
      <c r="C65" s="267"/>
      <c r="D65" s="149"/>
      <c r="E65" s="149"/>
      <c r="F65" s="151"/>
      <c r="G65" s="153"/>
      <c r="H65" s="155"/>
      <c r="I65" s="157"/>
      <c r="J65" s="149"/>
      <c r="K65" s="149"/>
      <c r="L65" s="149"/>
      <c r="M65" s="149"/>
      <c r="N65" s="149"/>
      <c r="O65" s="149"/>
      <c r="P65" s="149"/>
      <c r="Q65" s="149"/>
      <c r="R65" s="149"/>
      <c r="S65" s="149"/>
      <c r="T65" s="196"/>
      <c r="U65" s="196"/>
      <c r="V65" s="196"/>
      <c r="W65" s="196"/>
      <c r="X65" s="229"/>
      <c r="Y65" s="245"/>
      <c r="Z65" s="193"/>
      <c r="AA65" s="168"/>
      <c r="AB65" s="168"/>
      <c r="AC65" s="189"/>
    </row>
    <row r="66" spans="1:29" x14ac:dyDescent="0.2">
      <c r="A66" s="22"/>
      <c r="B66" s="148">
        <v>20</v>
      </c>
      <c r="C66" s="265" t="s">
        <v>177</v>
      </c>
      <c r="D66" s="148" t="s">
        <v>105</v>
      </c>
      <c r="E66" s="148" t="s">
        <v>177</v>
      </c>
      <c r="F66" s="150" t="s">
        <v>214</v>
      </c>
      <c r="G66" s="152" t="s">
        <v>227</v>
      </c>
      <c r="H66" s="154" t="s">
        <v>228</v>
      </c>
      <c r="I66" s="157"/>
      <c r="J66" s="148" t="s">
        <v>109</v>
      </c>
      <c r="K66" s="148">
        <v>0</v>
      </c>
      <c r="L66" s="148" t="s">
        <v>85</v>
      </c>
      <c r="M66" s="148"/>
      <c r="N66" s="148" t="s">
        <v>85</v>
      </c>
      <c r="O66" s="148" t="s">
        <v>95</v>
      </c>
      <c r="P66" s="148" t="s">
        <v>229</v>
      </c>
      <c r="Q66" s="148" t="s">
        <v>219</v>
      </c>
      <c r="R66" s="148" t="s">
        <v>219</v>
      </c>
      <c r="S66" s="148" t="s">
        <v>230</v>
      </c>
      <c r="T66" s="194">
        <v>120</v>
      </c>
      <c r="U66" s="194">
        <v>105</v>
      </c>
      <c r="V66" s="194">
        <v>115</v>
      </c>
      <c r="W66" s="148">
        <v>115</v>
      </c>
      <c r="X66" s="252">
        <v>115</v>
      </c>
      <c r="Y66" s="243">
        <v>22</v>
      </c>
      <c r="Z66" s="191" t="s">
        <v>90</v>
      </c>
      <c r="AA66" s="190" t="s">
        <v>85</v>
      </c>
      <c r="AB66" s="190" t="s">
        <v>606</v>
      </c>
      <c r="AC66" s="187" t="s">
        <v>663</v>
      </c>
    </row>
    <row r="67" spans="1:29" x14ac:dyDescent="0.2">
      <c r="A67" s="22"/>
      <c r="B67" s="159"/>
      <c r="C67" s="266"/>
      <c r="D67" s="159"/>
      <c r="E67" s="159"/>
      <c r="F67" s="249"/>
      <c r="G67" s="250"/>
      <c r="H67" s="251"/>
      <c r="I67" s="157"/>
      <c r="J67" s="159"/>
      <c r="K67" s="159"/>
      <c r="L67" s="159"/>
      <c r="M67" s="159"/>
      <c r="N67" s="159"/>
      <c r="O67" s="159"/>
      <c r="P67" s="159"/>
      <c r="Q67" s="159"/>
      <c r="R67" s="159"/>
      <c r="S67" s="159"/>
      <c r="T67" s="195"/>
      <c r="U67" s="195"/>
      <c r="V67" s="195"/>
      <c r="W67" s="159"/>
      <c r="X67" s="253"/>
      <c r="Y67" s="244"/>
      <c r="Z67" s="192"/>
      <c r="AA67" s="167"/>
      <c r="AB67" s="167"/>
      <c r="AC67" s="188"/>
    </row>
    <row r="68" spans="1:29" ht="53.25" customHeight="1" x14ac:dyDescent="0.2">
      <c r="A68" s="22"/>
      <c r="B68" s="149"/>
      <c r="C68" s="267"/>
      <c r="D68" s="149"/>
      <c r="E68" s="149"/>
      <c r="F68" s="151"/>
      <c r="G68" s="153"/>
      <c r="H68" s="155"/>
      <c r="I68" s="158"/>
      <c r="J68" s="149"/>
      <c r="K68" s="149"/>
      <c r="L68" s="149"/>
      <c r="M68" s="149"/>
      <c r="N68" s="149"/>
      <c r="O68" s="149"/>
      <c r="P68" s="149"/>
      <c r="Q68" s="149"/>
      <c r="R68" s="149"/>
      <c r="S68" s="149"/>
      <c r="T68" s="196"/>
      <c r="U68" s="196"/>
      <c r="V68" s="196"/>
      <c r="W68" s="149"/>
      <c r="X68" s="254"/>
      <c r="Y68" s="245"/>
      <c r="Z68" s="193"/>
      <c r="AA68" s="168"/>
      <c r="AB68" s="168"/>
      <c r="AC68" s="189"/>
    </row>
    <row r="69" spans="1:29" ht="30" x14ac:dyDescent="0.2">
      <c r="A69" s="22"/>
      <c r="B69" s="148">
        <v>21</v>
      </c>
      <c r="C69" s="265" t="s">
        <v>177</v>
      </c>
      <c r="D69" s="148" t="s">
        <v>105</v>
      </c>
      <c r="E69" s="148" t="s">
        <v>177</v>
      </c>
      <c r="F69" s="150" t="s">
        <v>179</v>
      </c>
      <c r="G69" s="152" t="s">
        <v>231</v>
      </c>
      <c r="H69" s="154" t="s">
        <v>232</v>
      </c>
      <c r="I69" s="156">
        <f>24877800+24070800+24070800</f>
        <v>73019400</v>
      </c>
      <c r="J69" s="148" t="s">
        <v>233</v>
      </c>
      <c r="K69" s="148">
        <v>0</v>
      </c>
      <c r="L69" s="148" t="s">
        <v>96</v>
      </c>
      <c r="M69" s="148"/>
      <c r="N69" s="148" t="s">
        <v>96</v>
      </c>
      <c r="O69" s="148" t="s">
        <v>95</v>
      </c>
      <c r="P69" s="148" t="s">
        <v>234</v>
      </c>
      <c r="Q69" s="148" t="s">
        <v>219</v>
      </c>
      <c r="R69" s="148" t="s">
        <v>219</v>
      </c>
      <c r="S69" s="51" t="s">
        <v>235</v>
      </c>
      <c r="T69" s="29">
        <v>2800</v>
      </c>
      <c r="U69" s="29">
        <v>3000</v>
      </c>
      <c r="V69" s="29">
        <v>3000</v>
      </c>
      <c r="W69" s="29">
        <v>3000</v>
      </c>
      <c r="X69" s="69">
        <v>3000</v>
      </c>
      <c r="Y69" s="55">
        <v>2482</v>
      </c>
      <c r="Z69" s="191">
        <v>21939651.84</v>
      </c>
      <c r="AA69" s="190" t="s">
        <v>84</v>
      </c>
      <c r="AB69" s="190" t="s">
        <v>606</v>
      </c>
      <c r="AC69" s="187" t="s">
        <v>622</v>
      </c>
    </row>
    <row r="70" spans="1:29" ht="45" x14ac:dyDescent="0.2">
      <c r="A70" s="22"/>
      <c r="B70" s="159"/>
      <c r="C70" s="266"/>
      <c r="D70" s="159"/>
      <c r="E70" s="159"/>
      <c r="F70" s="249"/>
      <c r="G70" s="250"/>
      <c r="H70" s="251"/>
      <c r="I70" s="157"/>
      <c r="J70" s="159"/>
      <c r="K70" s="159"/>
      <c r="L70" s="159"/>
      <c r="M70" s="159"/>
      <c r="N70" s="159"/>
      <c r="O70" s="159"/>
      <c r="P70" s="159"/>
      <c r="Q70" s="159"/>
      <c r="R70" s="159"/>
      <c r="S70" s="51" t="s">
        <v>236</v>
      </c>
      <c r="T70" s="29">
        <v>1430</v>
      </c>
      <c r="U70" s="29">
        <v>1500</v>
      </c>
      <c r="V70" s="29">
        <v>1600</v>
      </c>
      <c r="W70" s="51">
        <v>1600</v>
      </c>
      <c r="X70" s="52">
        <v>1600</v>
      </c>
      <c r="Y70" s="55">
        <v>1737</v>
      </c>
      <c r="Z70" s="192"/>
      <c r="AA70" s="167"/>
      <c r="AB70" s="167"/>
      <c r="AC70" s="188"/>
    </row>
    <row r="71" spans="1:29" ht="101.25" customHeight="1" x14ac:dyDescent="0.2">
      <c r="A71" s="22"/>
      <c r="B71" s="149"/>
      <c r="C71" s="267"/>
      <c r="D71" s="149"/>
      <c r="E71" s="149"/>
      <c r="F71" s="151"/>
      <c r="G71" s="153"/>
      <c r="H71" s="155"/>
      <c r="I71" s="158"/>
      <c r="J71" s="149"/>
      <c r="K71" s="149"/>
      <c r="L71" s="149"/>
      <c r="M71" s="149"/>
      <c r="N71" s="149"/>
      <c r="O71" s="149"/>
      <c r="P71" s="149"/>
      <c r="Q71" s="149"/>
      <c r="R71" s="149"/>
      <c r="S71" s="51" t="s">
        <v>237</v>
      </c>
      <c r="T71" s="29">
        <v>100</v>
      </c>
      <c r="U71" s="29">
        <v>150</v>
      </c>
      <c r="V71" s="29">
        <v>200</v>
      </c>
      <c r="W71" s="51">
        <v>200</v>
      </c>
      <c r="X71" s="52">
        <v>200</v>
      </c>
      <c r="Y71" s="55">
        <v>168</v>
      </c>
      <c r="Z71" s="193"/>
      <c r="AA71" s="168"/>
      <c r="AB71" s="168"/>
      <c r="AC71" s="189"/>
    </row>
    <row r="72" spans="1:29" x14ac:dyDescent="0.2">
      <c r="A72" s="22"/>
      <c r="B72" s="148">
        <v>22</v>
      </c>
      <c r="C72" s="265" t="s">
        <v>177</v>
      </c>
      <c r="D72" s="148" t="s">
        <v>105</v>
      </c>
      <c r="E72" s="148" t="s">
        <v>177</v>
      </c>
      <c r="F72" s="150" t="s">
        <v>145</v>
      </c>
      <c r="G72" s="152" t="s">
        <v>238</v>
      </c>
      <c r="H72" s="154" t="s">
        <v>239</v>
      </c>
      <c r="I72" s="156">
        <f>1127500+1020050+1020050</f>
        <v>3167600</v>
      </c>
      <c r="J72" s="148" t="s">
        <v>240</v>
      </c>
      <c r="K72" s="148">
        <v>0</v>
      </c>
      <c r="L72" s="148" t="s">
        <v>96</v>
      </c>
      <c r="M72" s="148"/>
      <c r="N72" s="148" t="s">
        <v>96</v>
      </c>
      <c r="O72" s="148" t="s">
        <v>95</v>
      </c>
      <c r="P72" s="148" t="s">
        <v>241</v>
      </c>
      <c r="Q72" s="148" t="s">
        <v>219</v>
      </c>
      <c r="R72" s="148" t="s">
        <v>219</v>
      </c>
      <c r="S72" s="148" t="s">
        <v>242</v>
      </c>
      <c r="T72" s="194">
        <v>1200</v>
      </c>
      <c r="U72" s="194">
        <v>1200</v>
      </c>
      <c r="V72" s="194">
        <v>1200</v>
      </c>
      <c r="W72" s="194">
        <v>1200</v>
      </c>
      <c r="X72" s="227">
        <v>1200</v>
      </c>
      <c r="Y72" s="243">
        <v>1180</v>
      </c>
      <c r="Z72" s="191">
        <v>1150221.08</v>
      </c>
      <c r="AA72" s="190" t="s">
        <v>84</v>
      </c>
      <c r="AB72" s="190" t="s">
        <v>606</v>
      </c>
      <c r="AC72" s="187" t="s">
        <v>623</v>
      </c>
    </row>
    <row r="73" spans="1:29" x14ac:dyDescent="0.2">
      <c r="A73" s="22"/>
      <c r="B73" s="159"/>
      <c r="C73" s="266"/>
      <c r="D73" s="159"/>
      <c r="E73" s="159"/>
      <c r="F73" s="249"/>
      <c r="G73" s="250"/>
      <c r="H73" s="251"/>
      <c r="I73" s="157"/>
      <c r="J73" s="159"/>
      <c r="K73" s="159"/>
      <c r="L73" s="159"/>
      <c r="M73" s="159"/>
      <c r="N73" s="159"/>
      <c r="O73" s="159"/>
      <c r="P73" s="159"/>
      <c r="Q73" s="159"/>
      <c r="R73" s="159"/>
      <c r="S73" s="159"/>
      <c r="T73" s="195"/>
      <c r="U73" s="195"/>
      <c r="V73" s="195"/>
      <c r="W73" s="195"/>
      <c r="X73" s="228"/>
      <c r="Y73" s="244"/>
      <c r="Z73" s="192"/>
      <c r="AA73" s="167"/>
      <c r="AB73" s="167"/>
      <c r="AC73" s="188"/>
    </row>
    <row r="74" spans="1:29" ht="77.25" customHeight="1" x14ac:dyDescent="0.2">
      <c r="A74" s="22"/>
      <c r="B74" s="149"/>
      <c r="C74" s="267"/>
      <c r="D74" s="149"/>
      <c r="E74" s="149"/>
      <c r="F74" s="151"/>
      <c r="G74" s="153"/>
      <c r="H74" s="155"/>
      <c r="I74" s="158"/>
      <c r="J74" s="149"/>
      <c r="K74" s="149"/>
      <c r="L74" s="149"/>
      <c r="M74" s="149"/>
      <c r="N74" s="149"/>
      <c r="O74" s="149"/>
      <c r="P74" s="149"/>
      <c r="Q74" s="149"/>
      <c r="R74" s="149"/>
      <c r="S74" s="149"/>
      <c r="T74" s="196"/>
      <c r="U74" s="196"/>
      <c r="V74" s="196"/>
      <c r="W74" s="196"/>
      <c r="X74" s="229"/>
      <c r="Y74" s="245"/>
      <c r="Z74" s="193"/>
      <c r="AA74" s="168"/>
      <c r="AB74" s="168"/>
      <c r="AC74" s="189"/>
    </row>
    <row r="75" spans="1:29" x14ac:dyDescent="0.2">
      <c r="A75" s="22"/>
      <c r="B75" s="148">
        <v>23</v>
      </c>
      <c r="C75" s="265" t="s">
        <v>104</v>
      </c>
      <c r="D75" s="148" t="s">
        <v>105</v>
      </c>
      <c r="E75" s="148" t="s">
        <v>243</v>
      </c>
      <c r="F75" s="150" t="s">
        <v>145</v>
      </c>
      <c r="G75" s="152" t="s">
        <v>244</v>
      </c>
      <c r="H75" s="390" t="s">
        <v>245</v>
      </c>
      <c r="I75" s="156">
        <v>37030000</v>
      </c>
      <c r="J75" s="148" t="s">
        <v>246</v>
      </c>
      <c r="K75" s="148" t="s">
        <v>86</v>
      </c>
      <c r="L75" s="148" t="s">
        <v>85</v>
      </c>
      <c r="M75" s="148" t="s">
        <v>247</v>
      </c>
      <c r="N75" s="148" t="s">
        <v>85</v>
      </c>
      <c r="O75" s="148" t="s">
        <v>84</v>
      </c>
      <c r="P75" s="148" t="s">
        <v>248</v>
      </c>
      <c r="Q75" s="148" t="s">
        <v>249</v>
      </c>
      <c r="R75" s="148" t="s">
        <v>249</v>
      </c>
      <c r="S75" s="148" t="s">
        <v>250</v>
      </c>
      <c r="T75" s="279">
        <v>0.75</v>
      </c>
      <c r="U75" s="279">
        <v>0.84</v>
      </c>
      <c r="V75" s="279">
        <v>0.84</v>
      </c>
      <c r="W75" s="279">
        <v>0.84</v>
      </c>
      <c r="X75" s="272">
        <v>0.84</v>
      </c>
      <c r="Y75" s="393">
        <v>0.79</v>
      </c>
      <c r="Z75" s="214">
        <v>24174988.98</v>
      </c>
      <c r="AA75" s="200" t="s">
        <v>84</v>
      </c>
      <c r="AB75" s="200" t="s">
        <v>647</v>
      </c>
      <c r="AC75" s="203" t="s">
        <v>731</v>
      </c>
    </row>
    <row r="76" spans="1:29" x14ac:dyDescent="0.2">
      <c r="A76" s="22"/>
      <c r="B76" s="159"/>
      <c r="C76" s="266"/>
      <c r="D76" s="159"/>
      <c r="E76" s="159"/>
      <c r="F76" s="249"/>
      <c r="G76" s="250"/>
      <c r="H76" s="391"/>
      <c r="I76" s="157"/>
      <c r="J76" s="159"/>
      <c r="K76" s="159"/>
      <c r="L76" s="159"/>
      <c r="M76" s="159"/>
      <c r="N76" s="159"/>
      <c r="O76" s="159"/>
      <c r="P76" s="159"/>
      <c r="Q76" s="159"/>
      <c r="R76" s="159"/>
      <c r="S76" s="159"/>
      <c r="T76" s="280"/>
      <c r="U76" s="280"/>
      <c r="V76" s="280"/>
      <c r="W76" s="280"/>
      <c r="X76" s="273"/>
      <c r="Y76" s="394"/>
      <c r="Z76" s="215"/>
      <c r="AA76" s="201"/>
      <c r="AB76" s="201"/>
      <c r="AC76" s="204"/>
    </row>
    <row r="77" spans="1:29" ht="35.25" customHeight="1" x14ac:dyDescent="0.2">
      <c r="A77" s="22"/>
      <c r="B77" s="149"/>
      <c r="C77" s="267"/>
      <c r="D77" s="149"/>
      <c r="E77" s="149"/>
      <c r="F77" s="151"/>
      <c r="G77" s="153"/>
      <c r="H77" s="392"/>
      <c r="I77" s="158"/>
      <c r="J77" s="149"/>
      <c r="K77" s="149"/>
      <c r="L77" s="149"/>
      <c r="M77" s="149"/>
      <c r="N77" s="149"/>
      <c r="O77" s="149"/>
      <c r="P77" s="149"/>
      <c r="Q77" s="149"/>
      <c r="R77" s="149"/>
      <c r="S77" s="149"/>
      <c r="T77" s="281"/>
      <c r="U77" s="281"/>
      <c r="V77" s="281"/>
      <c r="W77" s="281"/>
      <c r="X77" s="274"/>
      <c r="Y77" s="395"/>
      <c r="Z77" s="216"/>
      <c r="AA77" s="202"/>
      <c r="AB77" s="202"/>
      <c r="AC77" s="205"/>
    </row>
    <row r="78" spans="1:29" ht="195" x14ac:dyDescent="0.2">
      <c r="A78" s="22"/>
      <c r="B78" s="51">
        <v>24</v>
      </c>
      <c r="C78" s="103" t="s">
        <v>97</v>
      </c>
      <c r="D78" s="51" t="s">
        <v>105</v>
      </c>
      <c r="E78" s="51" t="s">
        <v>97</v>
      </c>
      <c r="F78" s="52" t="s">
        <v>145</v>
      </c>
      <c r="G78" s="109" t="s">
        <v>251</v>
      </c>
      <c r="H78" s="22" t="s">
        <v>252</v>
      </c>
      <c r="I78" s="71">
        <v>20000000</v>
      </c>
      <c r="J78" s="72" t="s">
        <v>253</v>
      </c>
      <c r="K78" s="51" t="s">
        <v>86</v>
      </c>
      <c r="L78" s="51" t="s">
        <v>85</v>
      </c>
      <c r="M78" s="51" t="s">
        <v>247</v>
      </c>
      <c r="N78" s="51" t="s">
        <v>85</v>
      </c>
      <c r="O78" s="51">
        <f>'[1]List1 (2)'!$N$163</f>
        <v>0</v>
      </c>
      <c r="P78" s="51" t="s">
        <v>254</v>
      </c>
      <c r="Q78" s="51" t="s">
        <v>249</v>
      </c>
      <c r="R78" s="51" t="s">
        <v>249</v>
      </c>
      <c r="S78" s="51" t="s">
        <v>255</v>
      </c>
      <c r="T78" s="51">
        <v>11</v>
      </c>
      <c r="U78" s="51">
        <v>12</v>
      </c>
      <c r="V78" s="51">
        <v>13</v>
      </c>
      <c r="W78" s="51">
        <v>14</v>
      </c>
      <c r="X78" s="52">
        <v>15</v>
      </c>
      <c r="Y78" s="53">
        <v>11</v>
      </c>
      <c r="Z78" s="73">
        <v>1614600</v>
      </c>
      <c r="AA78" s="74" t="s">
        <v>85</v>
      </c>
      <c r="AB78" s="74" t="s">
        <v>601</v>
      </c>
      <c r="AC78" s="68" t="s">
        <v>624</v>
      </c>
    </row>
    <row r="79" spans="1:29" ht="75" x14ac:dyDescent="0.2">
      <c r="A79" s="22"/>
      <c r="B79" s="148">
        <v>25</v>
      </c>
      <c r="C79" s="265" t="s">
        <v>104</v>
      </c>
      <c r="D79" s="148" t="s">
        <v>105</v>
      </c>
      <c r="E79" s="148" t="s">
        <v>104</v>
      </c>
      <c r="F79" s="150" t="s">
        <v>145</v>
      </c>
      <c r="G79" s="152" t="s">
        <v>256</v>
      </c>
      <c r="H79" s="154" t="s">
        <v>257</v>
      </c>
      <c r="I79" s="156">
        <v>720000000</v>
      </c>
      <c r="J79" s="148" t="s">
        <v>258</v>
      </c>
      <c r="K79" s="148" t="s">
        <v>86</v>
      </c>
      <c r="L79" s="148" t="s">
        <v>85</v>
      </c>
      <c r="M79" s="148" t="s">
        <v>247</v>
      </c>
      <c r="N79" s="148" t="s">
        <v>85</v>
      </c>
      <c r="O79" s="148" t="s">
        <v>84</v>
      </c>
      <c r="P79" s="51" t="s">
        <v>259</v>
      </c>
      <c r="Q79" s="148" t="s">
        <v>219</v>
      </c>
      <c r="R79" s="148" t="s">
        <v>219</v>
      </c>
      <c r="S79" s="51" t="s">
        <v>260</v>
      </c>
      <c r="T79" s="51">
        <v>99.12</v>
      </c>
      <c r="U79" s="51">
        <v>99.9</v>
      </c>
      <c r="V79" s="51">
        <v>99.9</v>
      </c>
      <c r="W79" s="51">
        <v>99.9</v>
      </c>
      <c r="X79" s="52">
        <v>99.9</v>
      </c>
      <c r="Y79" s="53">
        <v>99.9</v>
      </c>
      <c r="Z79" s="214">
        <v>93006145</v>
      </c>
      <c r="AA79" s="200" t="s">
        <v>84</v>
      </c>
      <c r="AB79" s="200" t="s">
        <v>647</v>
      </c>
      <c r="AC79" s="203" t="s">
        <v>732</v>
      </c>
    </row>
    <row r="80" spans="1:29" ht="90" x14ac:dyDescent="0.2">
      <c r="A80" s="22"/>
      <c r="B80" s="159"/>
      <c r="C80" s="266"/>
      <c r="D80" s="159"/>
      <c r="E80" s="159"/>
      <c r="F80" s="249"/>
      <c r="G80" s="250"/>
      <c r="H80" s="251"/>
      <c r="I80" s="157"/>
      <c r="J80" s="159"/>
      <c r="K80" s="159"/>
      <c r="L80" s="159"/>
      <c r="M80" s="159"/>
      <c r="N80" s="159"/>
      <c r="O80" s="159"/>
      <c r="P80" s="51" t="s">
        <v>261</v>
      </c>
      <c r="Q80" s="159"/>
      <c r="R80" s="159"/>
      <c r="S80" s="51" t="s">
        <v>262</v>
      </c>
      <c r="T80" s="51">
        <v>98.97</v>
      </c>
      <c r="U80" s="51">
        <v>99.8</v>
      </c>
      <c r="V80" s="51">
        <v>99.8</v>
      </c>
      <c r="W80" s="51">
        <v>99.8</v>
      </c>
      <c r="X80" s="52">
        <v>99.8</v>
      </c>
      <c r="Y80" s="53">
        <v>99.8</v>
      </c>
      <c r="Z80" s="215"/>
      <c r="AA80" s="201"/>
      <c r="AB80" s="201"/>
      <c r="AC80" s="204"/>
    </row>
    <row r="81" spans="1:29" ht="90" x14ac:dyDescent="0.2">
      <c r="A81" s="22"/>
      <c r="B81" s="159"/>
      <c r="C81" s="266"/>
      <c r="D81" s="159"/>
      <c r="E81" s="159"/>
      <c r="F81" s="249"/>
      <c r="G81" s="250"/>
      <c r="H81" s="251"/>
      <c r="I81" s="157"/>
      <c r="J81" s="159"/>
      <c r="K81" s="159"/>
      <c r="L81" s="159"/>
      <c r="M81" s="159"/>
      <c r="N81" s="159"/>
      <c r="O81" s="159"/>
      <c r="P81" s="51" t="s">
        <v>263</v>
      </c>
      <c r="Q81" s="159"/>
      <c r="R81" s="159"/>
      <c r="S81" s="51" t="s">
        <v>262</v>
      </c>
      <c r="T81" s="51">
        <v>84.94</v>
      </c>
      <c r="U81" s="51">
        <v>99.8</v>
      </c>
      <c r="V81" s="51">
        <v>99.8</v>
      </c>
      <c r="W81" s="51">
        <v>99.8</v>
      </c>
      <c r="X81" s="52">
        <v>99.8</v>
      </c>
      <c r="Y81" s="75">
        <v>95</v>
      </c>
      <c r="Z81" s="215"/>
      <c r="AA81" s="201"/>
      <c r="AB81" s="201"/>
      <c r="AC81" s="204"/>
    </row>
    <row r="82" spans="1:29" ht="90" x14ac:dyDescent="0.2">
      <c r="A82" s="22"/>
      <c r="B82" s="159"/>
      <c r="C82" s="266"/>
      <c r="D82" s="159"/>
      <c r="E82" s="159"/>
      <c r="F82" s="249"/>
      <c r="G82" s="250"/>
      <c r="H82" s="251"/>
      <c r="I82" s="157"/>
      <c r="J82" s="159"/>
      <c r="K82" s="159"/>
      <c r="L82" s="159"/>
      <c r="M82" s="159"/>
      <c r="N82" s="159"/>
      <c r="O82" s="159"/>
      <c r="P82" s="51" t="s">
        <v>264</v>
      </c>
      <c r="Q82" s="159"/>
      <c r="R82" s="159"/>
      <c r="S82" s="51" t="s">
        <v>262</v>
      </c>
      <c r="T82" s="51">
        <v>37.81</v>
      </c>
      <c r="U82" s="51">
        <v>75</v>
      </c>
      <c r="V82" s="51">
        <v>80</v>
      </c>
      <c r="W82" s="51">
        <v>95</v>
      </c>
      <c r="X82" s="52">
        <v>95</v>
      </c>
      <c r="Y82" s="76">
        <v>50</v>
      </c>
      <c r="Z82" s="215"/>
      <c r="AA82" s="201"/>
      <c r="AB82" s="201"/>
      <c r="AC82" s="204"/>
    </row>
    <row r="83" spans="1:29" ht="90" x14ac:dyDescent="0.2">
      <c r="A83" s="22"/>
      <c r="B83" s="159"/>
      <c r="C83" s="266"/>
      <c r="D83" s="159"/>
      <c r="E83" s="159"/>
      <c r="F83" s="249"/>
      <c r="G83" s="250"/>
      <c r="H83" s="251"/>
      <c r="I83" s="157"/>
      <c r="J83" s="159"/>
      <c r="K83" s="159"/>
      <c r="L83" s="159"/>
      <c r="M83" s="159"/>
      <c r="N83" s="159"/>
      <c r="O83" s="159"/>
      <c r="P83" s="51" t="s">
        <v>265</v>
      </c>
      <c r="Q83" s="159"/>
      <c r="R83" s="159"/>
      <c r="S83" s="51" t="s">
        <v>262</v>
      </c>
      <c r="T83" s="51">
        <v>0</v>
      </c>
      <c r="U83" s="51">
        <v>0</v>
      </c>
      <c r="V83" s="51">
        <v>0</v>
      </c>
      <c r="W83" s="51">
        <v>0</v>
      </c>
      <c r="X83" s="52">
        <v>0</v>
      </c>
      <c r="Y83" s="53">
        <v>0</v>
      </c>
      <c r="Z83" s="215"/>
      <c r="AA83" s="201"/>
      <c r="AB83" s="201"/>
      <c r="AC83" s="204"/>
    </row>
    <row r="84" spans="1:29" ht="75" x14ac:dyDescent="0.2">
      <c r="A84" s="22"/>
      <c r="B84" s="159"/>
      <c r="C84" s="266"/>
      <c r="D84" s="159"/>
      <c r="E84" s="159"/>
      <c r="F84" s="249"/>
      <c r="G84" s="250"/>
      <c r="H84" s="251"/>
      <c r="I84" s="157"/>
      <c r="J84" s="159"/>
      <c r="K84" s="159"/>
      <c r="L84" s="159"/>
      <c r="M84" s="159"/>
      <c r="N84" s="159"/>
      <c r="O84" s="159"/>
      <c r="P84" s="51" t="s">
        <v>266</v>
      </c>
      <c r="Q84" s="159"/>
      <c r="R84" s="159"/>
      <c r="S84" s="51" t="s">
        <v>267</v>
      </c>
      <c r="T84" s="51">
        <v>50</v>
      </c>
      <c r="U84" s="51">
        <v>62</v>
      </c>
      <c r="V84" s="51">
        <v>62.5</v>
      </c>
      <c r="W84" s="51">
        <v>63</v>
      </c>
      <c r="X84" s="52">
        <v>63.5</v>
      </c>
      <c r="Y84" s="75">
        <v>55</v>
      </c>
      <c r="Z84" s="215"/>
      <c r="AA84" s="201"/>
      <c r="AB84" s="201"/>
      <c r="AC84" s="204"/>
    </row>
    <row r="85" spans="1:29" ht="45" x14ac:dyDescent="0.2">
      <c r="A85" s="22"/>
      <c r="B85" s="159"/>
      <c r="C85" s="266"/>
      <c r="D85" s="159"/>
      <c r="E85" s="159"/>
      <c r="F85" s="249"/>
      <c r="G85" s="250"/>
      <c r="H85" s="251"/>
      <c r="I85" s="157"/>
      <c r="J85" s="159"/>
      <c r="K85" s="159"/>
      <c r="L85" s="159"/>
      <c r="M85" s="159"/>
      <c r="N85" s="159"/>
      <c r="O85" s="159"/>
      <c r="P85" s="51" t="s">
        <v>268</v>
      </c>
      <c r="Q85" s="159"/>
      <c r="R85" s="159"/>
      <c r="S85" s="51" t="s">
        <v>269</v>
      </c>
      <c r="T85" s="51">
        <v>0</v>
      </c>
      <c r="U85" s="51">
        <v>3</v>
      </c>
      <c r="V85" s="51">
        <v>5</v>
      </c>
      <c r="W85" s="51">
        <v>6</v>
      </c>
      <c r="X85" s="52">
        <v>7</v>
      </c>
      <c r="Y85" s="53">
        <v>3</v>
      </c>
      <c r="Z85" s="215"/>
      <c r="AA85" s="201"/>
      <c r="AB85" s="201"/>
      <c r="AC85" s="204"/>
    </row>
    <row r="86" spans="1:29" ht="30" x14ac:dyDescent="0.2">
      <c r="A86" s="22"/>
      <c r="B86" s="159"/>
      <c r="C86" s="266"/>
      <c r="D86" s="159"/>
      <c r="E86" s="159"/>
      <c r="F86" s="249"/>
      <c r="G86" s="250"/>
      <c r="H86" s="251"/>
      <c r="I86" s="157"/>
      <c r="J86" s="159"/>
      <c r="K86" s="159"/>
      <c r="L86" s="159"/>
      <c r="M86" s="159"/>
      <c r="N86" s="159"/>
      <c r="O86" s="159"/>
      <c r="P86" s="51" t="s">
        <v>270</v>
      </c>
      <c r="Q86" s="159"/>
      <c r="R86" s="159"/>
      <c r="S86" s="51" t="s">
        <v>271</v>
      </c>
      <c r="T86" s="51">
        <v>0</v>
      </c>
      <c r="U86" s="51">
        <v>40</v>
      </c>
      <c r="V86" s="51">
        <v>55</v>
      </c>
      <c r="W86" s="51">
        <v>65</v>
      </c>
      <c r="X86" s="52">
        <v>70</v>
      </c>
      <c r="Y86" s="53">
        <v>20</v>
      </c>
      <c r="Z86" s="215"/>
      <c r="AA86" s="201"/>
      <c r="AB86" s="201"/>
      <c r="AC86" s="204"/>
    </row>
    <row r="87" spans="1:29" ht="45" x14ac:dyDescent="0.2">
      <c r="A87" s="22"/>
      <c r="B87" s="159"/>
      <c r="C87" s="266"/>
      <c r="D87" s="159"/>
      <c r="E87" s="159"/>
      <c r="F87" s="249"/>
      <c r="G87" s="250"/>
      <c r="H87" s="251"/>
      <c r="I87" s="157"/>
      <c r="J87" s="159"/>
      <c r="K87" s="159"/>
      <c r="L87" s="159"/>
      <c r="M87" s="159"/>
      <c r="N87" s="159"/>
      <c r="O87" s="159"/>
      <c r="P87" s="51" t="s">
        <v>272</v>
      </c>
      <c r="Q87" s="159"/>
      <c r="R87" s="159"/>
      <c r="S87" s="51" t="s">
        <v>273</v>
      </c>
      <c r="T87" s="51">
        <v>0</v>
      </c>
      <c r="U87" s="51">
        <v>40</v>
      </c>
      <c r="V87" s="51">
        <v>70</v>
      </c>
      <c r="W87" s="51">
        <v>90</v>
      </c>
      <c r="X87" s="52">
        <v>100</v>
      </c>
      <c r="Y87" s="53">
        <v>20</v>
      </c>
      <c r="Z87" s="215"/>
      <c r="AA87" s="201"/>
      <c r="AB87" s="201"/>
      <c r="AC87" s="204"/>
    </row>
    <row r="88" spans="1:29" ht="45" x14ac:dyDescent="0.2">
      <c r="A88" s="22"/>
      <c r="B88" s="149"/>
      <c r="C88" s="267"/>
      <c r="D88" s="149"/>
      <c r="E88" s="149"/>
      <c r="F88" s="151"/>
      <c r="G88" s="153"/>
      <c r="H88" s="155"/>
      <c r="I88" s="158"/>
      <c r="J88" s="149"/>
      <c r="K88" s="149"/>
      <c r="L88" s="149"/>
      <c r="M88" s="149"/>
      <c r="N88" s="149"/>
      <c r="O88" s="149"/>
      <c r="P88" s="51" t="s">
        <v>272</v>
      </c>
      <c r="Q88" s="149"/>
      <c r="R88" s="149"/>
      <c r="S88" s="51" t="s">
        <v>274</v>
      </c>
      <c r="T88" s="51">
        <v>0</v>
      </c>
      <c r="U88" s="51" t="s">
        <v>91</v>
      </c>
      <c r="V88" s="51">
        <v>24</v>
      </c>
      <c r="W88" s="51">
        <v>36</v>
      </c>
      <c r="X88" s="52">
        <v>38</v>
      </c>
      <c r="Y88" s="53">
        <v>0</v>
      </c>
      <c r="Z88" s="216"/>
      <c r="AA88" s="202"/>
      <c r="AB88" s="202"/>
      <c r="AC88" s="205"/>
    </row>
    <row r="89" spans="1:29" x14ac:dyDescent="0.2">
      <c r="A89" s="22"/>
      <c r="B89" s="148">
        <v>26</v>
      </c>
      <c r="C89" s="265" t="s">
        <v>104</v>
      </c>
      <c r="D89" s="148" t="s">
        <v>105</v>
      </c>
      <c r="E89" s="148" t="s">
        <v>104</v>
      </c>
      <c r="F89" s="150" t="s">
        <v>145</v>
      </c>
      <c r="G89" s="152" t="s">
        <v>275</v>
      </c>
      <c r="H89" s="154" t="s">
        <v>276</v>
      </c>
      <c r="I89" s="156">
        <v>2000000</v>
      </c>
      <c r="J89" s="148" t="s">
        <v>277</v>
      </c>
      <c r="K89" s="148" t="s">
        <v>86</v>
      </c>
      <c r="L89" s="148" t="s">
        <v>85</v>
      </c>
      <c r="M89" s="148" t="s">
        <v>247</v>
      </c>
      <c r="N89" s="148" t="s">
        <v>85</v>
      </c>
      <c r="O89" s="148" t="s">
        <v>85</v>
      </c>
      <c r="P89" s="148" t="s">
        <v>272</v>
      </c>
      <c r="Q89" s="148" t="s">
        <v>219</v>
      </c>
      <c r="R89" s="148" t="s">
        <v>219</v>
      </c>
      <c r="S89" s="148" t="s">
        <v>278</v>
      </c>
      <c r="T89" s="148">
        <v>70</v>
      </c>
      <c r="U89" s="148" t="s">
        <v>279</v>
      </c>
      <c r="V89" s="148" t="s">
        <v>279</v>
      </c>
      <c r="W89" s="148" t="s">
        <v>279</v>
      </c>
      <c r="X89" s="252" t="s">
        <v>279</v>
      </c>
      <c r="Y89" s="211">
        <v>70</v>
      </c>
      <c r="Z89" s="214">
        <v>460000</v>
      </c>
      <c r="AA89" s="200" t="s">
        <v>84</v>
      </c>
      <c r="AB89" s="200" t="s">
        <v>601</v>
      </c>
      <c r="AC89" s="203" t="s">
        <v>625</v>
      </c>
    </row>
    <row r="90" spans="1:29" x14ac:dyDescent="0.2">
      <c r="A90" s="22"/>
      <c r="B90" s="159"/>
      <c r="C90" s="266"/>
      <c r="D90" s="159"/>
      <c r="E90" s="159"/>
      <c r="F90" s="249"/>
      <c r="G90" s="250"/>
      <c r="H90" s="251"/>
      <c r="I90" s="157"/>
      <c r="J90" s="159"/>
      <c r="K90" s="159"/>
      <c r="L90" s="159"/>
      <c r="M90" s="159"/>
      <c r="N90" s="159"/>
      <c r="O90" s="159"/>
      <c r="P90" s="159"/>
      <c r="Q90" s="159"/>
      <c r="R90" s="159"/>
      <c r="S90" s="159"/>
      <c r="T90" s="159"/>
      <c r="U90" s="159"/>
      <c r="V90" s="159"/>
      <c r="W90" s="159"/>
      <c r="X90" s="253"/>
      <c r="Y90" s="212"/>
      <c r="Z90" s="215"/>
      <c r="AA90" s="201"/>
      <c r="AB90" s="201"/>
      <c r="AC90" s="204"/>
    </row>
    <row r="91" spans="1:29" ht="46.5" customHeight="1" x14ac:dyDescent="0.2">
      <c r="A91" s="22"/>
      <c r="B91" s="149"/>
      <c r="C91" s="267"/>
      <c r="D91" s="149"/>
      <c r="E91" s="149"/>
      <c r="F91" s="151"/>
      <c r="G91" s="153"/>
      <c r="H91" s="155"/>
      <c r="I91" s="158"/>
      <c r="J91" s="149"/>
      <c r="K91" s="149"/>
      <c r="L91" s="149"/>
      <c r="M91" s="149"/>
      <c r="N91" s="149"/>
      <c r="O91" s="149"/>
      <c r="P91" s="149"/>
      <c r="Q91" s="149"/>
      <c r="R91" s="149"/>
      <c r="S91" s="149"/>
      <c r="T91" s="149"/>
      <c r="U91" s="149"/>
      <c r="V91" s="149"/>
      <c r="W91" s="149"/>
      <c r="X91" s="254"/>
      <c r="Y91" s="213"/>
      <c r="Z91" s="216"/>
      <c r="AA91" s="202"/>
      <c r="AB91" s="202"/>
      <c r="AC91" s="205"/>
    </row>
    <row r="92" spans="1:29" ht="103.5" customHeight="1" x14ac:dyDescent="0.2">
      <c r="A92" s="22"/>
      <c r="B92" s="51">
        <v>27</v>
      </c>
      <c r="C92" s="103" t="s">
        <v>97</v>
      </c>
      <c r="D92" s="51" t="s">
        <v>105</v>
      </c>
      <c r="E92" s="51" t="s">
        <v>97</v>
      </c>
      <c r="F92" s="52" t="s">
        <v>145</v>
      </c>
      <c r="G92" s="109" t="s">
        <v>280</v>
      </c>
      <c r="H92" s="77" t="s">
        <v>281</v>
      </c>
      <c r="I92" s="71">
        <v>3000000</v>
      </c>
      <c r="J92" s="51" t="s">
        <v>282</v>
      </c>
      <c r="K92" s="51" t="s">
        <v>86</v>
      </c>
      <c r="L92" s="51" t="s">
        <v>85</v>
      </c>
      <c r="M92" s="51" t="s">
        <v>247</v>
      </c>
      <c r="N92" s="51" t="s">
        <v>85</v>
      </c>
      <c r="O92" s="51" t="s">
        <v>85</v>
      </c>
      <c r="P92" s="51" t="s">
        <v>283</v>
      </c>
      <c r="Q92" s="51" t="s">
        <v>249</v>
      </c>
      <c r="R92" s="51" t="s">
        <v>249</v>
      </c>
      <c r="S92" s="51" t="s">
        <v>284</v>
      </c>
      <c r="T92" s="51">
        <v>0</v>
      </c>
      <c r="U92" s="51" t="s">
        <v>285</v>
      </c>
      <c r="V92" s="51" t="s">
        <v>286</v>
      </c>
      <c r="W92" s="51" t="s">
        <v>287</v>
      </c>
      <c r="X92" s="52" t="s">
        <v>287</v>
      </c>
      <c r="Y92" s="53">
        <v>30</v>
      </c>
      <c r="Z92" s="73">
        <v>122569.66</v>
      </c>
      <c r="AA92" s="74" t="s">
        <v>84</v>
      </c>
      <c r="AB92" s="74" t="s">
        <v>606</v>
      </c>
      <c r="AC92" s="68" t="s">
        <v>733</v>
      </c>
    </row>
    <row r="93" spans="1:29" ht="90" x14ac:dyDescent="0.2">
      <c r="A93" s="22"/>
      <c r="B93" s="148">
        <v>28</v>
      </c>
      <c r="C93" s="265" t="s">
        <v>104</v>
      </c>
      <c r="D93" s="148" t="s">
        <v>105</v>
      </c>
      <c r="E93" s="148" t="s">
        <v>104</v>
      </c>
      <c r="F93" s="150" t="s">
        <v>145</v>
      </c>
      <c r="G93" s="152" t="s">
        <v>288</v>
      </c>
      <c r="H93" s="154" t="s">
        <v>289</v>
      </c>
      <c r="I93" s="156">
        <v>85210000</v>
      </c>
      <c r="J93" s="148" t="s">
        <v>290</v>
      </c>
      <c r="K93" s="148" t="s">
        <v>89</v>
      </c>
      <c r="L93" s="148" t="s">
        <v>85</v>
      </c>
      <c r="M93" s="148" t="s">
        <v>247</v>
      </c>
      <c r="N93" s="148" t="s">
        <v>85</v>
      </c>
      <c r="O93" s="148" t="s">
        <v>85</v>
      </c>
      <c r="P93" s="51" t="s">
        <v>291</v>
      </c>
      <c r="Q93" s="194" t="s">
        <v>219</v>
      </c>
      <c r="R93" s="194" t="s">
        <v>219</v>
      </c>
      <c r="S93" s="51" t="s">
        <v>291</v>
      </c>
      <c r="T93" s="51">
        <v>1</v>
      </c>
      <c r="U93" s="51">
        <v>1</v>
      </c>
      <c r="V93" s="51">
        <v>1</v>
      </c>
      <c r="W93" s="51">
        <v>1</v>
      </c>
      <c r="X93" s="52">
        <v>1</v>
      </c>
      <c r="Y93" s="53">
        <v>1</v>
      </c>
      <c r="Z93" s="73">
        <v>14912106.25</v>
      </c>
      <c r="AA93" s="74" t="s">
        <v>626</v>
      </c>
      <c r="AB93" s="74" t="s">
        <v>606</v>
      </c>
      <c r="AC93" s="68" t="s">
        <v>734</v>
      </c>
    </row>
    <row r="94" spans="1:29" ht="90" x14ac:dyDescent="0.2">
      <c r="A94" s="22"/>
      <c r="B94" s="159"/>
      <c r="C94" s="266"/>
      <c r="D94" s="159"/>
      <c r="E94" s="159"/>
      <c r="F94" s="249"/>
      <c r="G94" s="250"/>
      <c r="H94" s="251"/>
      <c r="I94" s="157"/>
      <c r="J94" s="159"/>
      <c r="K94" s="159"/>
      <c r="L94" s="159"/>
      <c r="M94" s="159"/>
      <c r="N94" s="159"/>
      <c r="O94" s="159"/>
      <c r="P94" s="51" t="s">
        <v>292</v>
      </c>
      <c r="Q94" s="195"/>
      <c r="R94" s="195"/>
      <c r="S94" s="51" t="s">
        <v>292</v>
      </c>
      <c r="T94" s="51">
        <v>1</v>
      </c>
      <c r="U94" s="51">
        <v>1</v>
      </c>
      <c r="V94" s="51">
        <v>1</v>
      </c>
      <c r="W94" s="51">
        <v>1</v>
      </c>
      <c r="X94" s="52">
        <v>1</v>
      </c>
      <c r="Y94" s="53">
        <v>1</v>
      </c>
      <c r="Z94" s="73">
        <v>5219250</v>
      </c>
      <c r="AA94" s="74" t="s">
        <v>627</v>
      </c>
      <c r="AB94" s="74" t="s">
        <v>606</v>
      </c>
      <c r="AC94" s="68" t="s">
        <v>735</v>
      </c>
    </row>
    <row r="95" spans="1:29" ht="90" x14ac:dyDescent="0.2">
      <c r="A95" s="22"/>
      <c r="B95" s="159"/>
      <c r="C95" s="266"/>
      <c r="D95" s="159"/>
      <c r="E95" s="159"/>
      <c r="F95" s="249"/>
      <c r="G95" s="250"/>
      <c r="H95" s="251"/>
      <c r="I95" s="157"/>
      <c r="J95" s="159"/>
      <c r="K95" s="159"/>
      <c r="L95" s="159"/>
      <c r="M95" s="159"/>
      <c r="N95" s="159"/>
      <c r="O95" s="159"/>
      <c r="P95" s="51" t="s">
        <v>293</v>
      </c>
      <c r="Q95" s="195"/>
      <c r="R95" s="195"/>
      <c r="S95" s="51" t="s">
        <v>293</v>
      </c>
      <c r="T95" s="51">
        <v>1</v>
      </c>
      <c r="U95" s="51">
        <v>1</v>
      </c>
      <c r="V95" s="51">
        <v>1</v>
      </c>
      <c r="W95" s="51">
        <v>1</v>
      </c>
      <c r="X95" s="52">
        <v>1</v>
      </c>
      <c r="Y95" s="53">
        <v>1</v>
      </c>
      <c r="Z95" s="73">
        <v>1269500</v>
      </c>
      <c r="AA95" s="74" t="s">
        <v>628</v>
      </c>
      <c r="AB95" s="74" t="s">
        <v>606</v>
      </c>
      <c r="AC95" s="68" t="s">
        <v>736</v>
      </c>
    </row>
    <row r="96" spans="1:29" ht="30" x14ac:dyDescent="0.2">
      <c r="A96" s="22"/>
      <c r="B96" s="159"/>
      <c r="C96" s="266"/>
      <c r="D96" s="159"/>
      <c r="E96" s="159"/>
      <c r="F96" s="249"/>
      <c r="G96" s="250"/>
      <c r="H96" s="251"/>
      <c r="I96" s="157"/>
      <c r="J96" s="159"/>
      <c r="K96" s="159"/>
      <c r="L96" s="159"/>
      <c r="M96" s="159"/>
      <c r="N96" s="159"/>
      <c r="O96" s="159"/>
      <c r="P96" s="51" t="s">
        <v>294</v>
      </c>
      <c r="Q96" s="195"/>
      <c r="R96" s="195"/>
      <c r="S96" s="51" t="s">
        <v>294</v>
      </c>
      <c r="T96" s="51">
        <v>0</v>
      </c>
      <c r="U96" s="51">
        <v>0</v>
      </c>
      <c r="V96" s="51">
        <v>1</v>
      </c>
      <c r="W96" s="51">
        <v>1</v>
      </c>
      <c r="X96" s="52">
        <v>1</v>
      </c>
      <c r="Y96" s="53">
        <v>0</v>
      </c>
      <c r="Z96" s="78"/>
      <c r="AA96" s="74"/>
      <c r="AB96" s="74" t="s">
        <v>607</v>
      </c>
      <c r="AC96" s="68"/>
    </row>
    <row r="97" spans="1:29" ht="30" x14ac:dyDescent="0.2">
      <c r="A97" s="22"/>
      <c r="B97" s="149"/>
      <c r="C97" s="267"/>
      <c r="D97" s="149"/>
      <c r="E97" s="149"/>
      <c r="F97" s="151"/>
      <c r="G97" s="153"/>
      <c r="H97" s="155"/>
      <c r="I97" s="158"/>
      <c r="J97" s="149"/>
      <c r="K97" s="149"/>
      <c r="L97" s="149"/>
      <c r="M97" s="149"/>
      <c r="N97" s="149"/>
      <c r="O97" s="149"/>
      <c r="P97" s="51" t="s">
        <v>295</v>
      </c>
      <c r="Q97" s="196"/>
      <c r="R97" s="196"/>
      <c r="S97" s="51" t="s">
        <v>295</v>
      </c>
      <c r="T97" s="51">
        <v>0</v>
      </c>
      <c r="U97" s="51">
        <v>0</v>
      </c>
      <c r="V97" s="51">
        <v>1</v>
      </c>
      <c r="W97" s="51">
        <v>1</v>
      </c>
      <c r="X97" s="52">
        <v>1</v>
      </c>
      <c r="Y97" s="53">
        <v>0</v>
      </c>
      <c r="Z97" s="78"/>
      <c r="AA97" s="74"/>
      <c r="AB97" s="74" t="s">
        <v>607</v>
      </c>
      <c r="AC97" s="68"/>
    </row>
    <row r="98" spans="1:29" ht="66" customHeight="1" x14ac:dyDescent="0.2">
      <c r="A98" s="22"/>
      <c r="B98" s="148">
        <v>29</v>
      </c>
      <c r="C98" s="265" t="s">
        <v>104</v>
      </c>
      <c r="D98" s="148" t="s">
        <v>105</v>
      </c>
      <c r="E98" s="148" t="s">
        <v>104</v>
      </c>
      <c r="F98" s="150" t="s">
        <v>145</v>
      </c>
      <c r="G98" s="152" t="s">
        <v>296</v>
      </c>
      <c r="H98" s="154" t="s">
        <v>297</v>
      </c>
      <c r="I98" s="156">
        <v>188000000</v>
      </c>
      <c r="J98" s="148" t="s">
        <v>298</v>
      </c>
      <c r="K98" s="148" t="s">
        <v>86</v>
      </c>
      <c r="L98" s="148" t="s">
        <v>85</v>
      </c>
      <c r="M98" s="148" t="s">
        <v>247</v>
      </c>
      <c r="N98" s="148" t="s">
        <v>84</v>
      </c>
      <c r="O98" s="148" t="s">
        <v>84</v>
      </c>
      <c r="P98" s="51" t="s">
        <v>299</v>
      </c>
      <c r="Q98" s="148" t="s">
        <v>219</v>
      </c>
      <c r="R98" s="148" t="s">
        <v>219</v>
      </c>
      <c r="S98" s="51" t="s">
        <v>300</v>
      </c>
      <c r="T98" s="51">
        <v>1</v>
      </c>
      <c r="U98" s="51">
        <v>1</v>
      </c>
      <c r="V98" s="51">
        <v>1</v>
      </c>
      <c r="W98" s="51">
        <v>1</v>
      </c>
      <c r="X98" s="52">
        <v>1</v>
      </c>
      <c r="Y98" s="53">
        <v>1</v>
      </c>
      <c r="Z98" s="209">
        <v>53998167</v>
      </c>
      <c r="AA98" s="200" t="s">
        <v>629</v>
      </c>
      <c r="AB98" s="200" t="s">
        <v>606</v>
      </c>
      <c r="AC98" s="203"/>
    </row>
    <row r="99" spans="1:29" ht="93.75" customHeight="1" x14ac:dyDescent="0.2">
      <c r="A99" s="22"/>
      <c r="B99" s="149"/>
      <c r="C99" s="267"/>
      <c r="D99" s="149"/>
      <c r="E99" s="149"/>
      <c r="F99" s="151"/>
      <c r="G99" s="153"/>
      <c r="H99" s="155"/>
      <c r="I99" s="158"/>
      <c r="J99" s="149"/>
      <c r="K99" s="149"/>
      <c r="L99" s="149"/>
      <c r="M99" s="149"/>
      <c r="N99" s="149"/>
      <c r="O99" s="149"/>
      <c r="P99" s="51" t="s">
        <v>301</v>
      </c>
      <c r="Q99" s="149"/>
      <c r="R99" s="149"/>
      <c r="S99" s="51" t="s">
        <v>302</v>
      </c>
      <c r="T99" s="51">
        <v>31</v>
      </c>
      <c r="U99" s="51">
        <v>32</v>
      </c>
      <c r="V99" s="51">
        <v>34</v>
      </c>
      <c r="W99" s="51">
        <v>35</v>
      </c>
      <c r="X99" s="52">
        <v>37</v>
      </c>
      <c r="Y99" s="53">
        <v>32</v>
      </c>
      <c r="Z99" s="210"/>
      <c r="AA99" s="202"/>
      <c r="AB99" s="202"/>
      <c r="AC99" s="205"/>
    </row>
    <row r="100" spans="1:29" ht="162" customHeight="1" x14ac:dyDescent="0.2">
      <c r="A100" s="22"/>
      <c r="B100" s="51">
        <v>30</v>
      </c>
      <c r="C100" s="103" t="s">
        <v>97</v>
      </c>
      <c r="D100" s="51" t="s">
        <v>105</v>
      </c>
      <c r="E100" s="51" t="s">
        <v>97</v>
      </c>
      <c r="F100" s="52" t="s">
        <v>145</v>
      </c>
      <c r="G100" s="109" t="s">
        <v>303</v>
      </c>
      <c r="H100" s="77" t="s">
        <v>304</v>
      </c>
      <c r="I100" s="71">
        <v>30000</v>
      </c>
      <c r="J100" s="51" t="s">
        <v>305</v>
      </c>
      <c r="K100" s="51" t="s">
        <v>86</v>
      </c>
      <c r="L100" s="51" t="s">
        <v>85</v>
      </c>
      <c r="M100" s="51" t="s">
        <v>247</v>
      </c>
      <c r="N100" s="51" t="s">
        <v>85</v>
      </c>
      <c r="O100" s="51" t="s">
        <v>85</v>
      </c>
      <c r="P100" s="51" t="s">
        <v>306</v>
      </c>
      <c r="Q100" s="51" t="s">
        <v>249</v>
      </c>
      <c r="R100" s="51" t="s">
        <v>249</v>
      </c>
      <c r="S100" s="51" t="s">
        <v>300</v>
      </c>
      <c r="T100" s="51">
        <v>1</v>
      </c>
      <c r="U100" s="51">
        <v>1</v>
      </c>
      <c r="V100" s="51">
        <v>1</v>
      </c>
      <c r="W100" s="51">
        <v>1</v>
      </c>
      <c r="X100" s="52">
        <v>1</v>
      </c>
      <c r="Y100" s="53">
        <v>1</v>
      </c>
      <c r="Z100" s="78">
        <v>0</v>
      </c>
      <c r="AA100" s="74"/>
      <c r="AB100" s="74"/>
      <c r="AC100" s="68" t="s">
        <v>737</v>
      </c>
    </row>
    <row r="101" spans="1:29" ht="150" x14ac:dyDescent="0.2">
      <c r="A101" s="22"/>
      <c r="B101" s="51">
        <v>31</v>
      </c>
      <c r="C101" s="103" t="s">
        <v>97</v>
      </c>
      <c r="D101" s="51" t="s">
        <v>105</v>
      </c>
      <c r="E101" s="51" t="s">
        <v>97</v>
      </c>
      <c r="F101" s="52" t="s">
        <v>145</v>
      </c>
      <c r="G101" s="109" t="s">
        <v>307</v>
      </c>
      <c r="H101" s="77" t="s">
        <v>308</v>
      </c>
      <c r="I101" s="71">
        <v>20000000</v>
      </c>
      <c r="J101" s="51" t="s">
        <v>309</v>
      </c>
      <c r="K101" s="51" t="s">
        <v>86</v>
      </c>
      <c r="L101" s="51" t="s">
        <v>85</v>
      </c>
      <c r="M101" s="51" t="s">
        <v>247</v>
      </c>
      <c r="N101" s="51" t="s">
        <v>85</v>
      </c>
      <c r="O101" s="51" t="s">
        <v>85</v>
      </c>
      <c r="P101" s="51" t="s">
        <v>310</v>
      </c>
      <c r="Q101" s="51" t="s">
        <v>249</v>
      </c>
      <c r="R101" s="51" t="s">
        <v>249</v>
      </c>
      <c r="S101" s="51" t="s">
        <v>311</v>
      </c>
      <c r="T101" s="51">
        <v>1</v>
      </c>
      <c r="U101" s="51">
        <v>1</v>
      </c>
      <c r="V101" s="51">
        <v>1</v>
      </c>
      <c r="W101" s="51">
        <v>1</v>
      </c>
      <c r="X101" s="52">
        <v>1</v>
      </c>
      <c r="Y101" s="53">
        <v>1</v>
      </c>
      <c r="Z101" s="73">
        <v>3073983</v>
      </c>
      <c r="AA101" s="74" t="s">
        <v>630</v>
      </c>
      <c r="AB101" s="74" t="s">
        <v>606</v>
      </c>
      <c r="AC101" s="68" t="s">
        <v>738</v>
      </c>
    </row>
    <row r="102" spans="1:29" ht="45" x14ac:dyDescent="0.2">
      <c r="A102" s="22"/>
      <c r="B102" s="148">
        <v>32</v>
      </c>
      <c r="C102" s="265" t="s">
        <v>104</v>
      </c>
      <c r="D102" s="148" t="s">
        <v>312</v>
      </c>
      <c r="E102" s="148" t="s">
        <v>104</v>
      </c>
      <c r="F102" s="150" t="s">
        <v>313</v>
      </c>
      <c r="G102" s="152" t="s">
        <v>314</v>
      </c>
      <c r="H102" s="154" t="s">
        <v>315</v>
      </c>
      <c r="I102" s="156">
        <v>676200000</v>
      </c>
      <c r="J102" s="148" t="s">
        <v>316</v>
      </c>
      <c r="K102" s="148" t="s">
        <v>88</v>
      </c>
      <c r="L102" s="148" t="s">
        <v>84</v>
      </c>
      <c r="M102" s="148" t="s">
        <v>317</v>
      </c>
      <c r="N102" s="148" t="s">
        <v>84</v>
      </c>
      <c r="O102" s="148" t="s">
        <v>85</v>
      </c>
      <c r="P102" s="194" t="s">
        <v>318</v>
      </c>
      <c r="Q102" s="148" t="s">
        <v>219</v>
      </c>
      <c r="R102" s="148" t="s">
        <v>219</v>
      </c>
      <c r="S102" s="51" t="s">
        <v>319</v>
      </c>
      <c r="T102" s="29" t="s">
        <v>320</v>
      </c>
      <c r="U102" s="29" t="s">
        <v>321</v>
      </c>
      <c r="V102" s="29" t="s">
        <v>322</v>
      </c>
      <c r="W102" s="51" t="s">
        <v>323</v>
      </c>
      <c r="X102" s="52" t="s">
        <v>324</v>
      </c>
      <c r="Y102" s="55" t="s">
        <v>321</v>
      </c>
      <c r="Z102" s="230">
        <v>1634583.67</v>
      </c>
      <c r="AA102" s="190" t="s">
        <v>676</v>
      </c>
      <c r="AB102" s="190" t="s">
        <v>606</v>
      </c>
      <c r="AC102" s="187" t="s">
        <v>677</v>
      </c>
    </row>
    <row r="103" spans="1:29" x14ac:dyDescent="0.2">
      <c r="A103" s="22"/>
      <c r="B103" s="159"/>
      <c r="C103" s="266"/>
      <c r="D103" s="159"/>
      <c r="E103" s="159"/>
      <c r="F103" s="249"/>
      <c r="G103" s="250"/>
      <c r="H103" s="251"/>
      <c r="I103" s="157"/>
      <c r="J103" s="159"/>
      <c r="K103" s="159"/>
      <c r="L103" s="159"/>
      <c r="M103" s="159"/>
      <c r="N103" s="159"/>
      <c r="O103" s="159"/>
      <c r="P103" s="195"/>
      <c r="Q103" s="159"/>
      <c r="R103" s="159"/>
      <c r="S103" s="51" t="s">
        <v>325</v>
      </c>
      <c r="T103" s="29" t="s">
        <v>326</v>
      </c>
      <c r="U103" s="29" t="s">
        <v>326</v>
      </c>
      <c r="V103" s="29" t="s">
        <v>326</v>
      </c>
      <c r="W103" s="29" t="s">
        <v>326</v>
      </c>
      <c r="X103" s="69" t="s">
        <v>326</v>
      </c>
      <c r="Y103" s="55" t="s">
        <v>678</v>
      </c>
      <c r="Z103" s="231"/>
      <c r="AA103" s="167"/>
      <c r="AB103" s="167"/>
      <c r="AC103" s="188"/>
    </row>
    <row r="104" spans="1:29" ht="132.75" customHeight="1" x14ac:dyDescent="0.2">
      <c r="A104" s="22"/>
      <c r="B104" s="149"/>
      <c r="C104" s="267"/>
      <c r="D104" s="149"/>
      <c r="E104" s="149"/>
      <c r="F104" s="151"/>
      <c r="G104" s="153"/>
      <c r="H104" s="155"/>
      <c r="I104" s="158"/>
      <c r="J104" s="149"/>
      <c r="K104" s="149"/>
      <c r="L104" s="149"/>
      <c r="M104" s="149"/>
      <c r="N104" s="149"/>
      <c r="O104" s="149"/>
      <c r="P104" s="196"/>
      <c r="Q104" s="149"/>
      <c r="R104" s="149"/>
      <c r="S104" s="51" t="s">
        <v>327</v>
      </c>
      <c r="T104" s="51" t="s">
        <v>328</v>
      </c>
      <c r="U104" s="51" t="s">
        <v>328</v>
      </c>
      <c r="V104" s="51" t="s">
        <v>328</v>
      </c>
      <c r="W104" s="51" t="s">
        <v>328</v>
      </c>
      <c r="X104" s="52" t="s">
        <v>328</v>
      </c>
      <c r="Y104" s="55" t="s">
        <v>328</v>
      </c>
      <c r="Z104" s="232"/>
      <c r="AA104" s="168"/>
      <c r="AB104" s="168"/>
      <c r="AC104" s="189"/>
    </row>
    <row r="105" spans="1:29" x14ac:dyDescent="0.2">
      <c r="A105" s="22"/>
      <c r="B105" s="148">
        <v>33</v>
      </c>
      <c r="C105" s="265" t="s">
        <v>104</v>
      </c>
      <c r="D105" s="148" t="s">
        <v>312</v>
      </c>
      <c r="E105" s="148" t="s">
        <v>104</v>
      </c>
      <c r="F105" s="150" t="s">
        <v>313</v>
      </c>
      <c r="G105" s="152" t="s">
        <v>329</v>
      </c>
      <c r="H105" s="154" t="s">
        <v>330</v>
      </c>
      <c r="I105" s="156">
        <v>240000000</v>
      </c>
      <c r="J105" s="148" t="s">
        <v>331</v>
      </c>
      <c r="K105" s="148" t="s">
        <v>86</v>
      </c>
      <c r="L105" s="148" t="s">
        <v>84</v>
      </c>
      <c r="M105" s="148" t="s">
        <v>90</v>
      </c>
      <c r="N105" s="148" t="s">
        <v>85</v>
      </c>
      <c r="O105" s="148" t="s">
        <v>85</v>
      </c>
      <c r="P105" s="194" t="s">
        <v>332</v>
      </c>
      <c r="Q105" s="148" t="s">
        <v>219</v>
      </c>
      <c r="R105" s="148" t="s">
        <v>219</v>
      </c>
      <c r="S105" s="197" t="s">
        <v>333</v>
      </c>
      <c r="T105" s="194">
        <v>0</v>
      </c>
      <c r="U105" s="194">
        <v>1</v>
      </c>
      <c r="V105" s="194">
        <v>1</v>
      </c>
      <c r="W105" s="194">
        <v>1</v>
      </c>
      <c r="X105" s="227">
        <v>1</v>
      </c>
      <c r="Y105" s="243">
        <v>1</v>
      </c>
      <c r="Z105" s="230">
        <v>34850000</v>
      </c>
      <c r="AA105" s="190" t="s">
        <v>608</v>
      </c>
      <c r="AB105" s="190" t="s">
        <v>606</v>
      </c>
      <c r="AC105" s="187" t="s">
        <v>631</v>
      </c>
    </row>
    <row r="106" spans="1:29" x14ac:dyDescent="0.2">
      <c r="A106" s="22"/>
      <c r="B106" s="159"/>
      <c r="C106" s="266"/>
      <c r="D106" s="159"/>
      <c r="E106" s="159"/>
      <c r="F106" s="249"/>
      <c r="G106" s="250"/>
      <c r="H106" s="251"/>
      <c r="I106" s="157"/>
      <c r="J106" s="159"/>
      <c r="K106" s="159"/>
      <c r="L106" s="159"/>
      <c r="M106" s="159"/>
      <c r="N106" s="159"/>
      <c r="O106" s="159"/>
      <c r="P106" s="195"/>
      <c r="Q106" s="159"/>
      <c r="R106" s="159"/>
      <c r="S106" s="198"/>
      <c r="T106" s="195"/>
      <c r="U106" s="195"/>
      <c r="V106" s="195"/>
      <c r="W106" s="195"/>
      <c r="X106" s="228"/>
      <c r="Y106" s="244"/>
      <c r="Z106" s="231"/>
      <c r="AA106" s="167"/>
      <c r="AB106" s="167"/>
      <c r="AC106" s="188"/>
    </row>
    <row r="107" spans="1:29" ht="54.75" customHeight="1" x14ac:dyDescent="0.2">
      <c r="A107" s="22"/>
      <c r="B107" s="149"/>
      <c r="C107" s="267"/>
      <c r="D107" s="149"/>
      <c r="E107" s="149"/>
      <c r="F107" s="151"/>
      <c r="G107" s="153"/>
      <c r="H107" s="155"/>
      <c r="I107" s="158"/>
      <c r="J107" s="149"/>
      <c r="K107" s="149"/>
      <c r="L107" s="149"/>
      <c r="M107" s="149"/>
      <c r="N107" s="149"/>
      <c r="O107" s="149"/>
      <c r="P107" s="196"/>
      <c r="Q107" s="149"/>
      <c r="R107" s="149"/>
      <c r="S107" s="199"/>
      <c r="T107" s="196"/>
      <c r="U107" s="196"/>
      <c r="V107" s="196"/>
      <c r="W107" s="196"/>
      <c r="X107" s="229"/>
      <c r="Y107" s="245"/>
      <c r="Z107" s="232"/>
      <c r="AA107" s="168"/>
      <c r="AB107" s="168"/>
      <c r="AC107" s="189"/>
    </row>
    <row r="108" spans="1:29" x14ac:dyDescent="0.2">
      <c r="A108" s="22"/>
      <c r="B108" s="148">
        <v>34</v>
      </c>
      <c r="C108" s="265" t="s">
        <v>104</v>
      </c>
      <c r="D108" s="148" t="s">
        <v>312</v>
      </c>
      <c r="E108" s="148" t="s">
        <v>104</v>
      </c>
      <c r="F108" s="150" t="s">
        <v>313</v>
      </c>
      <c r="G108" s="152" t="s">
        <v>334</v>
      </c>
      <c r="H108" s="154" t="s">
        <v>335</v>
      </c>
      <c r="I108" s="156">
        <v>800000</v>
      </c>
      <c r="J108" s="148" t="s">
        <v>331</v>
      </c>
      <c r="K108" s="148" t="s">
        <v>86</v>
      </c>
      <c r="L108" s="148" t="s">
        <v>84</v>
      </c>
      <c r="M108" s="148" t="s">
        <v>336</v>
      </c>
      <c r="N108" s="148" t="s">
        <v>85</v>
      </c>
      <c r="O108" s="148" t="s">
        <v>84</v>
      </c>
      <c r="P108" s="148" t="s">
        <v>337</v>
      </c>
      <c r="Q108" s="148" t="s">
        <v>219</v>
      </c>
      <c r="R108" s="148" t="s">
        <v>219</v>
      </c>
      <c r="S108" s="148" t="s">
        <v>338</v>
      </c>
      <c r="T108" s="148">
        <v>5</v>
      </c>
      <c r="U108" s="194">
        <v>6</v>
      </c>
      <c r="V108" s="194">
        <v>7</v>
      </c>
      <c r="W108" s="194">
        <v>8</v>
      </c>
      <c r="X108" s="227">
        <v>9</v>
      </c>
      <c r="Y108" s="243">
        <v>5</v>
      </c>
      <c r="Z108" s="230">
        <v>243750</v>
      </c>
      <c r="AA108" s="190" t="s">
        <v>85</v>
      </c>
      <c r="AB108" s="190" t="s">
        <v>601</v>
      </c>
      <c r="AC108" s="187" t="s">
        <v>667</v>
      </c>
    </row>
    <row r="109" spans="1:29" x14ac:dyDescent="0.2">
      <c r="A109" s="22"/>
      <c r="B109" s="159"/>
      <c r="C109" s="266"/>
      <c r="D109" s="159"/>
      <c r="E109" s="159"/>
      <c r="F109" s="249"/>
      <c r="G109" s="250"/>
      <c r="H109" s="251"/>
      <c r="I109" s="157"/>
      <c r="J109" s="159"/>
      <c r="K109" s="159"/>
      <c r="L109" s="159"/>
      <c r="M109" s="159"/>
      <c r="N109" s="159"/>
      <c r="O109" s="159"/>
      <c r="P109" s="159"/>
      <c r="Q109" s="159"/>
      <c r="R109" s="159"/>
      <c r="S109" s="159"/>
      <c r="T109" s="159"/>
      <c r="U109" s="195"/>
      <c r="V109" s="195"/>
      <c r="W109" s="195"/>
      <c r="X109" s="228"/>
      <c r="Y109" s="244"/>
      <c r="Z109" s="231"/>
      <c r="AA109" s="167"/>
      <c r="AB109" s="167"/>
      <c r="AC109" s="188"/>
    </row>
    <row r="110" spans="1:29" ht="48.75" customHeight="1" x14ac:dyDescent="0.2">
      <c r="A110" s="22"/>
      <c r="B110" s="149"/>
      <c r="C110" s="267"/>
      <c r="D110" s="149"/>
      <c r="E110" s="149"/>
      <c r="F110" s="151"/>
      <c r="G110" s="153"/>
      <c r="H110" s="155"/>
      <c r="I110" s="158"/>
      <c r="J110" s="149"/>
      <c r="K110" s="149"/>
      <c r="L110" s="149"/>
      <c r="M110" s="149"/>
      <c r="N110" s="149"/>
      <c r="O110" s="149"/>
      <c r="P110" s="149"/>
      <c r="Q110" s="149"/>
      <c r="R110" s="149"/>
      <c r="S110" s="149"/>
      <c r="T110" s="149"/>
      <c r="U110" s="196"/>
      <c r="V110" s="196"/>
      <c r="W110" s="196"/>
      <c r="X110" s="229"/>
      <c r="Y110" s="245"/>
      <c r="Z110" s="232"/>
      <c r="AA110" s="168"/>
      <c r="AB110" s="168"/>
      <c r="AC110" s="189"/>
    </row>
    <row r="111" spans="1:29" x14ac:dyDescent="0.2">
      <c r="A111" s="22"/>
      <c r="B111" s="148">
        <v>35</v>
      </c>
      <c r="C111" s="265" t="s">
        <v>339</v>
      </c>
      <c r="D111" s="148" t="s">
        <v>312</v>
      </c>
      <c r="E111" s="148" t="s">
        <v>339</v>
      </c>
      <c r="F111" s="150" t="s">
        <v>340</v>
      </c>
      <c r="G111" s="152" t="s">
        <v>341</v>
      </c>
      <c r="H111" s="154" t="s">
        <v>342</v>
      </c>
      <c r="I111" s="156">
        <v>80000000</v>
      </c>
      <c r="J111" s="148" t="s">
        <v>343</v>
      </c>
      <c r="K111" s="148" t="s">
        <v>88</v>
      </c>
      <c r="L111" s="148" t="s">
        <v>84</v>
      </c>
      <c r="M111" s="148" t="s">
        <v>344</v>
      </c>
      <c r="N111" s="148" t="s">
        <v>84</v>
      </c>
      <c r="O111" s="148" t="s">
        <v>85</v>
      </c>
      <c r="P111" s="194" t="s">
        <v>345</v>
      </c>
      <c r="Q111" s="148" t="s">
        <v>219</v>
      </c>
      <c r="R111" s="148" t="s">
        <v>219</v>
      </c>
      <c r="S111" s="148" t="s">
        <v>346</v>
      </c>
      <c r="T111" s="148">
        <v>0</v>
      </c>
      <c r="U111" s="148">
        <v>40</v>
      </c>
      <c r="V111" s="148">
        <v>40</v>
      </c>
      <c r="W111" s="148">
        <v>40</v>
      </c>
      <c r="X111" s="252">
        <v>40</v>
      </c>
      <c r="Y111" s="243">
        <v>9</v>
      </c>
      <c r="Z111" s="282">
        <v>5033140.92</v>
      </c>
      <c r="AA111" s="190" t="s">
        <v>668</v>
      </c>
      <c r="AB111" s="190" t="s">
        <v>606</v>
      </c>
      <c r="AC111" s="187" t="s">
        <v>669</v>
      </c>
    </row>
    <row r="112" spans="1:29" x14ac:dyDescent="0.2">
      <c r="A112" s="22"/>
      <c r="B112" s="159"/>
      <c r="C112" s="266"/>
      <c r="D112" s="159"/>
      <c r="E112" s="159"/>
      <c r="F112" s="249"/>
      <c r="G112" s="250"/>
      <c r="H112" s="251"/>
      <c r="I112" s="157"/>
      <c r="J112" s="159"/>
      <c r="K112" s="159"/>
      <c r="L112" s="159"/>
      <c r="M112" s="159"/>
      <c r="N112" s="159"/>
      <c r="O112" s="159"/>
      <c r="P112" s="195"/>
      <c r="Q112" s="159"/>
      <c r="R112" s="159"/>
      <c r="S112" s="159"/>
      <c r="T112" s="159"/>
      <c r="U112" s="159"/>
      <c r="V112" s="159"/>
      <c r="W112" s="159"/>
      <c r="X112" s="253"/>
      <c r="Y112" s="244"/>
      <c r="Z112" s="283"/>
      <c r="AA112" s="167"/>
      <c r="AB112" s="167"/>
      <c r="AC112" s="188"/>
    </row>
    <row r="113" spans="1:29" ht="114" customHeight="1" x14ac:dyDescent="0.2">
      <c r="A113" s="22"/>
      <c r="B113" s="149"/>
      <c r="C113" s="267"/>
      <c r="D113" s="149"/>
      <c r="E113" s="149"/>
      <c r="F113" s="151"/>
      <c r="G113" s="153"/>
      <c r="H113" s="155"/>
      <c r="I113" s="158"/>
      <c r="J113" s="149"/>
      <c r="K113" s="149"/>
      <c r="L113" s="149"/>
      <c r="M113" s="149"/>
      <c r="N113" s="149"/>
      <c r="O113" s="149"/>
      <c r="P113" s="196"/>
      <c r="Q113" s="149"/>
      <c r="R113" s="149"/>
      <c r="S113" s="149"/>
      <c r="T113" s="149"/>
      <c r="U113" s="149"/>
      <c r="V113" s="149"/>
      <c r="W113" s="149"/>
      <c r="X113" s="254"/>
      <c r="Y113" s="245"/>
      <c r="Z113" s="284"/>
      <c r="AA113" s="168"/>
      <c r="AB113" s="168"/>
      <c r="AC113" s="189"/>
    </row>
    <row r="114" spans="1:29" x14ac:dyDescent="0.2">
      <c r="A114" s="22"/>
      <c r="B114" s="148">
        <v>36</v>
      </c>
      <c r="C114" s="265" t="s">
        <v>94</v>
      </c>
      <c r="D114" s="148" t="s">
        <v>312</v>
      </c>
      <c r="E114" s="148" t="s">
        <v>94</v>
      </c>
      <c r="F114" s="150" t="s">
        <v>340</v>
      </c>
      <c r="G114" s="152" t="s">
        <v>347</v>
      </c>
      <c r="H114" s="154" t="s">
        <v>348</v>
      </c>
      <c r="I114" s="156">
        <v>1500000</v>
      </c>
      <c r="J114" s="148" t="s">
        <v>349</v>
      </c>
      <c r="K114" s="148" t="s">
        <v>86</v>
      </c>
      <c r="L114" s="148" t="s">
        <v>84</v>
      </c>
      <c r="M114" s="148" t="s">
        <v>350</v>
      </c>
      <c r="N114" s="148" t="s">
        <v>84</v>
      </c>
      <c r="O114" s="148" t="s">
        <v>85</v>
      </c>
      <c r="P114" s="148" t="s">
        <v>351</v>
      </c>
      <c r="Q114" s="148" t="s">
        <v>219</v>
      </c>
      <c r="R114" s="148" t="s">
        <v>219</v>
      </c>
      <c r="S114" s="148" t="s">
        <v>352</v>
      </c>
      <c r="T114" s="194">
        <v>4</v>
      </c>
      <c r="U114" s="194">
        <v>6</v>
      </c>
      <c r="V114" s="194">
        <v>8</v>
      </c>
      <c r="W114" s="148">
        <v>10</v>
      </c>
      <c r="X114" s="252">
        <v>12</v>
      </c>
      <c r="Y114" s="243">
        <v>0</v>
      </c>
      <c r="Z114" s="234">
        <v>0</v>
      </c>
      <c r="AA114" s="190" t="s">
        <v>670</v>
      </c>
      <c r="AB114" s="190" t="s">
        <v>601</v>
      </c>
      <c r="AC114" s="187" t="s">
        <v>671</v>
      </c>
    </row>
    <row r="115" spans="1:29" x14ac:dyDescent="0.2">
      <c r="A115" s="22"/>
      <c r="B115" s="159"/>
      <c r="C115" s="266"/>
      <c r="D115" s="159"/>
      <c r="E115" s="159"/>
      <c r="F115" s="249"/>
      <c r="G115" s="250"/>
      <c r="H115" s="251"/>
      <c r="I115" s="157"/>
      <c r="J115" s="159"/>
      <c r="K115" s="159"/>
      <c r="L115" s="159"/>
      <c r="M115" s="159"/>
      <c r="N115" s="159"/>
      <c r="O115" s="159"/>
      <c r="P115" s="159"/>
      <c r="Q115" s="159"/>
      <c r="R115" s="159"/>
      <c r="S115" s="159"/>
      <c r="T115" s="195"/>
      <c r="U115" s="195"/>
      <c r="V115" s="195"/>
      <c r="W115" s="159"/>
      <c r="X115" s="253"/>
      <c r="Y115" s="244"/>
      <c r="Z115" s="235"/>
      <c r="AA115" s="167"/>
      <c r="AB115" s="167"/>
      <c r="AC115" s="188"/>
    </row>
    <row r="116" spans="1:29" ht="142.5" customHeight="1" x14ac:dyDescent="0.2">
      <c r="A116" s="22"/>
      <c r="B116" s="149"/>
      <c r="C116" s="267"/>
      <c r="D116" s="149"/>
      <c r="E116" s="149"/>
      <c r="F116" s="151"/>
      <c r="G116" s="153"/>
      <c r="H116" s="155"/>
      <c r="I116" s="158"/>
      <c r="J116" s="149"/>
      <c r="K116" s="149"/>
      <c r="L116" s="149"/>
      <c r="M116" s="149"/>
      <c r="N116" s="149"/>
      <c r="O116" s="149"/>
      <c r="P116" s="149"/>
      <c r="Q116" s="149"/>
      <c r="R116" s="149"/>
      <c r="S116" s="149"/>
      <c r="T116" s="196"/>
      <c r="U116" s="196"/>
      <c r="V116" s="196"/>
      <c r="W116" s="149"/>
      <c r="X116" s="254"/>
      <c r="Y116" s="245"/>
      <c r="Z116" s="236"/>
      <c r="AA116" s="168"/>
      <c r="AB116" s="168"/>
      <c r="AC116" s="189"/>
    </row>
    <row r="117" spans="1:29" ht="75" x14ac:dyDescent="0.2">
      <c r="A117" s="22"/>
      <c r="B117" s="148">
        <v>37</v>
      </c>
      <c r="C117" s="265" t="s">
        <v>353</v>
      </c>
      <c r="D117" s="148" t="s">
        <v>312</v>
      </c>
      <c r="E117" s="148" t="s">
        <v>353</v>
      </c>
      <c r="F117" s="150" t="s">
        <v>354</v>
      </c>
      <c r="G117" s="152" t="s">
        <v>355</v>
      </c>
      <c r="H117" s="154" t="s">
        <v>356</v>
      </c>
      <c r="I117" s="156">
        <v>60000000</v>
      </c>
      <c r="J117" s="148" t="s">
        <v>357</v>
      </c>
      <c r="K117" s="148" t="s">
        <v>88</v>
      </c>
      <c r="L117" s="148" t="s">
        <v>84</v>
      </c>
      <c r="M117" s="148" t="s">
        <v>98</v>
      </c>
      <c r="N117" s="148" t="s">
        <v>84</v>
      </c>
      <c r="O117" s="148" t="s">
        <v>85</v>
      </c>
      <c r="P117" s="194" t="s">
        <v>358</v>
      </c>
      <c r="Q117" s="148" t="s">
        <v>219</v>
      </c>
      <c r="R117" s="148" t="s">
        <v>219</v>
      </c>
      <c r="S117" s="46" t="s">
        <v>359</v>
      </c>
      <c r="T117" s="29" t="s">
        <v>360</v>
      </c>
      <c r="U117" s="29" t="s">
        <v>360</v>
      </c>
      <c r="V117" s="29" t="s">
        <v>360</v>
      </c>
      <c r="W117" s="29" t="s">
        <v>360</v>
      </c>
      <c r="X117" s="69" t="s">
        <v>360</v>
      </c>
      <c r="Y117" s="55" t="s">
        <v>672</v>
      </c>
      <c r="Z117" s="282">
        <v>10776056.51</v>
      </c>
      <c r="AA117" s="190" t="s">
        <v>85</v>
      </c>
      <c r="AB117" s="190" t="s">
        <v>632</v>
      </c>
      <c r="AC117" s="187" t="s">
        <v>673</v>
      </c>
    </row>
    <row r="118" spans="1:29" ht="30" x14ac:dyDescent="0.2">
      <c r="A118" s="22"/>
      <c r="B118" s="159"/>
      <c r="C118" s="266"/>
      <c r="D118" s="159"/>
      <c r="E118" s="159"/>
      <c r="F118" s="249"/>
      <c r="G118" s="250"/>
      <c r="H118" s="251"/>
      <c r="I118" s="157"/>
      <c r="J118" s="159"/>
      <c r="K118" s="159"/>
      <c r="L118" s="159"/>
      <c r="M118" s="159"/>
      <c r="N118" s="159"/>
      <c r="O118" s="159"/>
      <c r="P118" s="195"/>
      <c r="Q118" s="159"/>
      <c r="R118" s="159"/>
      <c r="S118" s="46" t="s">
        <v>361</v>
      </c>
      <c r="T118" s="29" t="s">
        <v>362</v>
      </c>
      <c r="U118" s="29" t="s">
        <v>363</v>
      </c>
      <c r="V118" s="29" t="s">
        <v>364</v>
      </c>
      <c r="W118" s="51" t="s">
        <v>364</v>
      </c>
      <c r="X118" s="52" t="s">
        <v>365</v>
      </c>
      <c r="Y118" s="55" t="s">
        <v>674</v>
      </c>
      <c r="Z118" s="283"/>
      <c r="AA118" s="167"/>
      <c r="AB118" s="167"/>
      <c r="AC118" s="188"/>
    </row>
    <row r="119" spans="1:29" ht="65.25" customHeight="1" x14ac:dyDescent="0.2">
      <c r="A119" s="22"/>
      <c r="B119" s="149"/>
      <c r="C119" s="267"/>
      <c r="D119" s="149"/>
      <c r="E119" s="149"/>
      <c r="F119" s="151"/>
      <c r="G119" s="153"/>
      <c r="H119" s="155"/>
      <c r="I119" s="158"/>
      <c r="J119" s="149"/>
      <c r="K119" s="149"/>
      <c r="L119" s="149"/>
      <c r="M119" s="149"/>
      <c r="N119" s="149"/>
      <c r="O119" s="149"/>
      <c r="P119" s="196"/>
      <c r="Q119" s="149"/>
      <c r="R119" s="149"/>
      <c r="S119" s="46" t="s">
        <v>366</v>
      </c>
      <c r="T119" s="29" t="s">
        <v>367</v>
      </c>
      <c r="U119" s="29" t="s">
        <v>368</v>
      </c>
      <c r="V119" s="29" t="s">
        <v>368</v>
      </c>
      <c r="W119" s="29" t="s">
        <v>368</v>
      </c>
      <c r="X119" s="69" t="s">
        <v>368</v>
      </c>
      <c r="Y119" s="55" t="s">
        <v>675</v>
      </c>
      <c r="Z119" s="284"/>
      <c r="AA119" s="168"/>
      <c r="AB119" s="168"/>
      <c r="AC119" s="189"/>
    </row>
    <row r="120" spans="1:29" x14ac:dyDescent="0.2">
      <c r="A120" s="22"/>
      <c r="B120" s="148">
        <v>38</v>
      </c>
      <c r="C120" s="265" t="s">
        <v>369</v>
      </c>
      <c r="D120" s="148" t="s">
        <v>105</v>
      </c>
      <c r="E120" s="148" t="s">
        <v>369</v>
      </c>
      <c r="F120" s="150" t="s">
        <v>214</v>
      </c>
      <c r="G120" s="152" t="s">
        <v>370</v>
      </c>
      <c r="H120" s="154" t="s">
        <v>371</v>
      </c>
      <c r="I120" s="156">
        <v>150000</v>
      </c>
      <c r="J120" s="148" t="s">
        <v>109</v>
      </c>
      <c r="K120" s="148" t="s">
        <v>86</v>
      </c>
      <c r="L120" s="148" t="s">
        <v>85</v>
      </c>
      <c r="M120" s="148"/>
      <c r="N120" s="148" t="s">
        <v>85</v>
      </c>
      <c r="O120" s="148" t="s">
        <v>85</v>
      </c>
      <c r="P120" s="194" t="s">
        <v>372</v>
      </c>
      <c r="Q120" s="148" t="s">
        <v>219</v>
      </c>
      <c r="R120" s="148" t="s">
        <v>219</v>
      </c>
      <c r="S120" s="148" t="s">
        <v>373</v>
      </c>
      <c r="T120" s="194">
        <v>10</v>
      </c>
      <c r="U120" s="194">
        <v>10</v>
      </c>
      <c r="V120" s="194">
        <v>10</v>
      </c>
      <c r="W120" s="148">
        <v>10</v>
      </c>
      <c r="X120" s="252">
        <v>10</v>
      </c>
      <c r="Y120" s="285">
        <v>10</v>
      </c>
      <c r="Z120" s="288">
        <v>3750</v>
      </c>
      <c r="AA120" s="200" t="s">
        <v>633</v>
      </c>
      <c r="AB120" s="200" t="s">
        <v>612</v>
      </c>
      <c r="AC120" s="203" t="s">
        <v>634</v>
      </c>
    </row>
    <row r="121" spans="1:29" x14ac:dyDescent="0.2">
      <c r="A121" s="22"/>
      <c r="B121" s="159"/>
      <c r="C121" s="266"/>
      <c r="D121" s="159"/>
      <c r="E121" s="159"/>
      <c r="F121" s="249"/>
      <c r="G121" s="250"/>
      <c r="H121" s="251"/>
      <c r="I121" s="157"/>
      <c r="J121" s="159"/>
      <c r="K121" s="159"/>
      <c r="L121" s="159"/>
      <c r="M121" s="159"/>
      <c r="N121" s="159"/>
      <c r="O121" s="159"/>
      <c r="P121" s="195"/>
      <c r="Q121" s="159"/>
      <c r="R121" s="159"/>
      <c r="S121" s="159"/>
      <c r="T121" s="195"/>
      <c r="U121" s="195"/>
      <c r="V121" s="195"/>
      <c r="W121" s="159"/>
      <c r="X121" s="253"/>
      <c r="Y121" s="286"/>
      <c r="Z121" s="289"/>
      <c r="AA121" s="201"/>
      <c r="AB121" s="201"/>
      <c r="AC121" s="204"/>
    </row>
    <row r="122" spans="1:29" ht="53.25" customHeight="1" x14ac:dyDescent="0.2">
      <c r="A122" s="22"/>
      <c r="B122" s="149"/>
      <c r="C122" s="267"/>
      <c r="D122" s="149"/>
      <c r="E122" s="149"/>
      <c r="F122" s="151"/>
      <c r="G122" s="153"/>
      <c r="H122" s="155"/>
      <c r="I122" s="158"/>
      <c r="J122" s="149"/>
      <c r="K122" s="149"/>
      <c r="L122" s="149"/>
      <c r="M122" s="149"/>
      <c r="N122" s="149"/>
      <c r="O122" s="149"/>
      <c r="P122" s="196"/>
      <c r="Q122" s="149"/>
      <c r="R122" s="149"/>
      <c r="S122" s="149"/>
      <c r="T122" s="196"/>
      <c r="U122" s="196"/>
      <c r="V122" s="196"/>
      <c r="W122" s="149"/>
      <c r="X122" s="254"/>
      <c r="Y122" s="287"/>
      <c r="Z122" s="290"/>
      <c r="AA122" s="202"/>
      <c r="AB122" s="202"/>
      <c r="AC122" s="205"/>
    </row>
    <row r="123" spans="1:29" x14ac:dyDescent="0.2">
      <c r="A123" s="22"/>
      <c r="B123" s="148">
        <v>39</v>
      </c>
      <c r="C123" s="265" t="s">
        <v>369</v>
      </c>
      <c r="D123" s="148" t="s">
        <v>105</v>
      </c>
      <c r="E123" s="148" t="s">
        <v>369</v>
      </c>
      <c r="F123" s="150" t="s">
        <v>214</v>
      </c>
      <c r="G123" s="152" t="s">
        <v>374</v>
      </c>
      <c r="H123" s="154" t="s">
        <v>375</v>
      </c>
      <c r="I123" s="156">
        <v>26000000</v>
      </c>
      <c r="J123" s="148" t="s">
        <v>109</v>
      </c>
      <c r="K123" s="148" t="s">
        <v>86</v>
      </c>
      <c r="L123" s="148" t="s">
        <v>85</v>
      </c>
      <c r="M123" s="148"/>
      <c r="N123" s="148" t="s">
        <v>85</v>
      </c>
      <c r="O123" s="148" t="s">
        <v>85</v>
      </c>
      <c r="P123" s="148" t="s">
        <v>376</v>
      </c>
      <c r="Q123" s="148" t="s">
        <v>219</v>
      </c>
      <c r="R123" s="148" t="s">
        <v>219</v>
      </c>
      <c r="S123" s="148" t="s">
        <v>377</v>
      </c>
      <c r="T123" s="194">
        <v>16</v>
      </c>
      <c r="U123" s="194">
        <v>16</v>
      </c>
      <c r="V123" s="194">
        <v>16</v>
      </c>
      <c r="W123" s="148">
        <v>16</v>
      </c>
      <c r="X123" s="252">
        <v>16</v>
      </c>
      <c r="Y123" s="285">
        <v>18</v>
      </c>
      <c r="Z123" s="217" t="s">
        <v>751</v>
      </c>
      <c r="AA123" s="200" t="s">
        <v>641</v>
      </c>
      <c r="AB123" s="200" t="s">
        <v>642</v>
      </c>
      <c r="AC123" s="203" t="s">
        <v>643</v>
      </c>
    </row>
    <row r="124" spans="1:29" x14ac:dyDescent="0.2">
      <c r="A124" s="22"/>
      <c r="B124" s="159"/>
      <c r="C124" s="266"/>
      <c r="D124" s="159"/>
      <c r="E124" s="159"/>
      <c r="F124" s="249"/>
      <c r="G124" s="250"/>
      <c r="H124" s="251"/>
      <c r="I124" s="157"/>
      <c r="J124" s="159"/>
      <c r="K124" s="159"/>
      <c r="L124" s="159"/>
      <c r="M124" s="159"/>
      <c r="N124" s="159"/>
      <c r="O124" s="159"/>
      <c r="P124" s="159"/>
      <c r="Q124" s="159"/>
      <c r="R124" s="159"/>
      <c r="S124" s="159"/>
      <c r="T124" s="195"/>
      <c r="U124" s="195"/>
      <c r="V124" s="195"/>
      <c r="W124" s="159"/>
      <c r="X124" s="253"/>
      <c r="Y124" s="286"/>
      <c r="Z124" s="218"/>
      <c r="AA124" s="201"/>
      <c r="AB124" s="201"/>
      <c r="AC124" s="204"/>
    </row>
    <row r="125" spans="1:29" ht="120.75" customHeight="1" x14ac:dyDescent="0.2">
      <c r="A125" s="22"/>
      <c r="B125" s="149"/>
      <c r="C125" s="267"/>
      <c r="D125" s="149"/>
      <c r="E125" s="149"/>
      <c r="F125" s="151"/>
      <c r="G125" s="153"/>
      <c r="H125" s="155"/>
      <c r="I125" s="158"/>
      <c r="J125" s="149"/>
      <c r="K125" s="149"/>
      <c r="L125" s="149"/>
      <c r="M125" s="149"/>
      <c r="N125" s="149"/>
      <c r="O125" s="149"/>
      <c r="P125" s="149"/>
      <c r="Q125" s="149"/>
      <c r="R125" s="149"/>
      <c r="S125" s="149"/>
      <c r="T125" s="196"/>
      <c r="U125" s="196"/>
      <c r="V125" s="196"/>
      <c r="W125" s="149"/>
      <c r="X125" s="254"/>
      <c r="Y125" s="287"/>
      <c r="Z125" s="219"/>
      <c r="AA125" s="202"/>
      <c r="AB125" s="202"/>
      <c r="AC125" s="205"/>
    </row>
    <row r="126" spans="1:29" x14ac:dyDescent="0.2">
      <c r="A126" s="22"/>
      <c r="B126" s="148">
        <v>40</v>
      </c>
      <c r="C126" s="265" t="s">
        <v>369</v>
      </c>
      <c r="D126" s="148" t="s">
        <v>105</v>
      </c>
      <c r="E126" s="148" t="s">
        <v>369</v>
      </c>
      <c r="F126" s="150" t="s">
        <v>214</v>
      </c>
      <c r="G126" s="152" t="s">
        <v>378</v>
      </c>
      <c r="H126" s="154" t="s">
        <v>379</v>
      </c>
      <c r="I126" s="156">
        <v>3760000</v>
      </c>
      <c r="J126" s="148" t="s">
        <v>380</v>
      </c>
      <c r="K126" s="148" t="s">
        <v>86</v>
      </c>
      <c r="L126" s="148" t="s">
        <v>85</v>
      </c>
      <c r="M126" s="148"/>
      <c r="N126" s="148" t="s">
        <v>85</v>
      </c>
      <c r="O126" s="148" t="s">
        <v>85</v>
      </c>
      <c r="P126" s="148" t="s">
        <v>381</v>
      </c>
      <c r="Q126" s="148" t="s">
        <v>219</v>
      </c>
      <c r="R126" s="148" t="s">
        <v>219</v>
      </c>
      <c r="S126" s="148" t="s">
        <v>382</v>
      </c>
      <c r="T126" s="184">
        <v>1251</v>
      </c>
      <c r="U126" s="184">
        <v>1251</v>
      </c>
      <c r="V126" s="184">
        <v>1251</v>
      </c>
      <c r="W126" s="258">
        <v>1251</v>
      </c>
      <c r="X126" s="260">
        <v>1251</v>
      </c>
      <c r="Y126" s="211">
        <v>1363</v>
      </c>
      <c r="Z126" s="214">
        <v>1677680.07</v>
      </c>
      <c r="AA126" s="200" t="s">
        <v>84</v>
      </c>
      <c r="AB126" s="200" t="s">
        <v>606</v>
      </c>
      <c r="AC126" s="203" t="s">
        <v>635</v>
      </c>
    </row>
    <row r="127" spans="1:29" x14ac:dyDescent="0.2">
      <c r="A127" s="22"/>
      <c r="B127" s="159"/>
      <c r="C127" s="266"/>
      <c r="D127" s="159"/>
      <c r="E127" s="159"/>
      <c r="F127" s="249"/>
      <c r="G127" s="250"/>
      <c r="H127" s="251"/>
      <c r="I127" s="157"/>
      <c r="J127" s="159"/>
      <c r="K127" s="159"/>
      <c r="L127" s="159"/>
      <c r="M127" s="159"/>
      <c r="N127" s="159"/>
      <c r="O127" s="159"/>
      <c r="P127" s="159"/>
      <c r="Q127" s="159"/>
      <c r="R127" s="159"/>
      <c r="S127" s="159"/>
      <c r="T127" s="185"/>
      <c r="U127" s="185"/>
      <c r="V127" s="185"/>
      <c r="W127" s="396"/>
      <c r="X127" s="397"/>
      <c r="Y127" s="212"/>
      <c r="Z127" s="215"/>
      <c r="AA127" s="201"/>
      <c r="AB127" s="201"/>
      <c r="AC127" s="204"/>
    </row>
    <row r="128" spans="1:29" ht="44.25" customHeight="1" x14ac:dyDescent="0.2">
      <c r="A128" s="22"/>
      <c r="B128" s="149"/>
      <c r="C128" s="267"/>
      <c r="D128" s="149"/>
      <c r="E128" s="149"/>
      <c r="F128" s="151"/>
      <c r="G128" s="153"/>
      <c r="H128" s="155"/>
      <c r="I128" s="158"/>
      <c r="J128" s="149"/>
      <c r="K128" s="149"/>
      <c r="L128" s="149"/>
      <c r="M128" s="149"/>
      <c r="N128" s="149"/>
      <c r="O128" s="149"/>
      <c r="P128" s="149"/>
      <c r="Q128" s="149"/>
      <c r="R128" s="149"/>
      <c r="S128" s="149"/>
      <c r="T128" s="186"/>
      <c r="U128" s="186"/>
      <c r="V128" s="186"/>
      <c r="W128" s="259"/>
      <c r="X128" s="261"/>
      <c r="Y128" s="213"/>
      <c r="Z128" s="216"/>
      <c r="AA128" s="202"/>
      <c r="AB128" s="233"/>
      <c r="AC128" s="205"/>
    </row>
    <row r="129" spans="1:29" x14ac:dyDescent="0.2">
      <c r="A129" s="22"/>
      <c r="B129" s="148">
        <v>41</v>
      </c>
      <c r="C129" s="265" t="s">
        <v>369</v>
      </c>
      <c r="D129" s="148" t="s">
        <v>105</v>
      </c>
      <c r="E129" s="148" t="s">
        <v>369</v>
      </c>
      <c r="F129" s="150" t="s">
        <v>214</v>
      </c>
      <c r="G129" s="152" t="s">
        <v>383</v>
      </c>
      <c r="H129" s="154" t="s">
        <v>384</v>
      </c>
      <c r="I129" s="156">
        <v>1600000</v>
      </c>
      <c r="J129" s="148" t="s">
        <v>385</v>
      </c>
      <c r="K129" s="148" t="s">
        <v>86</v>
      </c>
      <c r="L129" s="148" t="s">
        <v>85</v>
      </c>
      <c r="M129" s="148"/>
      <c r="N129" s="148" t="s">
        <v>85</v>
      </c>
      <c r="O129" s="148" t="s">
        <v>85</v>
      </c>
      <c r="P129" s="148" t="s">
        <v>386</v>
      </c>
      <c r="Q129" s="148" t="s">
        <v>219</v>
      </c>
      <c r="R129" s="148" t="s">
        <v>219</v>
      </c>
      <c r="S129" s="148" t="s">
        <v>387</v>
      </c>
      <c r="T129" s="194">
        <v>15</v>
      </c>
      <c r="U129" s="194">
        <v>15</v>
      </c>
      <c r="V129" s="194">
        <v>15</v>
      </c>
      <c r="W129" s="148">
        <v>15</v>
      </c>
      <c r="X129" s="252">
        <v>15</v>
      </c>
      <c r="Y129" s="285">
        <v>10</v>
      </c>
      <c r="Z129" s="299">
        <v>0</v>
      </c>
      <c r="AA129" s="291" t="s">
        <v>644</v>
      </c>
      <c r="AB129" s="294" t="s">
        <v>645</v>
      </c>
      <c r="AC129" s="296" t="s">
        <v>646</v>
      </c>
    </row>
    <row r="130" spans="1:29" x14ac:dyDescent="0.2">
      <c r="A130" s="22"/>
      <c r="B130" s="159"/>
      <c r="C130" s="266"/>
      <c r="D130" s="159"/>
      <c r="E130" s="159"/>
      <c r="F130" s="249"/>
      <c r="G130" s="250"/>
      <c r="H130" s="251"/>
      <c r="I130" s="157"/>
      <c r="J130" s="159"/>
      <c r="K130" s="159"/>
      <c r="L130" s="159"/>
      <c r="M130" s="159"/>
      <c r="N130" s="159"/>
      <c r="O130" s="159"/>
      <c r="P130" s="159"/>
      <c r="Q130" s="159"/>
      <c r="R130" s="159"/>
      <c r="S130" s="159"/>
      <c r="T130" s="195"/>
      <c r="U130" s="195"/>
      <c r="V130" s="195"/>
      <c r="W130" s="159"/>
      <c r="X130" s="253"/>
      <c r="Y130" s="286"/>
      <c r="Z130" s="300"/>
      <c r="AA130" s="292"/>
      <c r="AB130" s="292"/>
      <c r="AC130" s="297"/>
    </row>
    <row r="131" spans="1:29" ht="182.25" customHeight="1" x14ac:dyDescent="0.2">
      <c r="A131" s="22"/>
      <c r="B131" s="149"/>
      <c r="C131" s="267"/>
      <c r="D131" s="149"/>
      <c r="E131" s="149"/>
      <c r="F131" s="151"/>
      <c r="G131" s="153"/>
      <c r="H131" s="155"/>
      <c r="I131" s="158"/>
      <c r="J131" s="149"/>
      <c r="K131" s="149"/>
      <c r="L131" s="149"/>
      <c r="M131" s="149"/>
      <c r="N131" s="149"/>
      <c r="O131" s="149"/>
      <c r="P131" s="149"/>
      <c r="Q131" s="149"/>
      <c r="R131" s="149"/>
      <c r="S131" s="149"/>
      <c r="T131" s="196"/>
      <c r="U131" s="196"/>
      <c r="V131" s="196"/>
      <c r="W131" s="149"/>
      <c r="X131" s="254"/>
      <c r="Y131" s="287"/>
      <c r="Z131" s="301"/>
      <c r="AA131" s="293"/>
      <c r="AB131" s="295"/>
      <c r="AC131" s="298"/>
    </row>
    <row r="132" spans="1:29" x14ac:dyDescent="0.2">
      <c r="A132" s="22"/>
      <c r="B132" s="148">
        <v>42</v>
      </c>
      <c r="C132" s="265" t="s">
        <v>93</v>
      </c>
      <c r="D132" s="148" t="s">
        <v>388</v>
      </c>
      <c r="E132" s="148" t="s">
        <v>389</v>
      </c>
      <c r="F132" s="150" t="s">
        <v>390</v>
      </c>
      <c r="G132" s="152" t="s">
        <v>391</v>
      </c>
      <c r="H132" s="154" t="s">
        <v>392</v>
      </c>
      <c r="I132" s="156">
        <v>24793341</v>
      </c>
      <c r="J132" s="148" t="s">
        <v>393</v>
      </c>
      <c r="K132" s="148" t="s">
        <v>86</v>
      </c>
      <c r="L132" s="148" t="s">
        <v>85</v>
      </c>
      <c r="M132" s="148" t="s">
        <v>394</v>
      </c>
      <c r="N132" s="148" t="s">
        <v>85</v>
      </c>
      <c r="O132" s="148" t="s">
        <v>85</v>
      </c>
      <c r="P132" s="194" t="s">
        <v>395</v>
      </c>
      <c r="Q132" s="194" t="s">
        <v>396</v>
      </c>
      <c r="R132" s="302" t="s">
        <v>397</v>
      </c>
      <c r="S132" s="46" t="s">
        <v>398</v>
      </c>
      <c r="T132" s="29">
        <v>800</v>
      </c>
      <c r="U132" s="29">
        <v>1000</v>
      </c>
      <c r="V132" s="29">
        <v>1200</v>
      </c>
      <c r="W132" s="51">
        <v>1300</v>
      </c>
      <c r="X132" s="52">
        <v>1500</v>
      </c>
      <c r="Y132" s="54">
        <v>1500</v>
      </c>
      <c r="Z132" s="206">
        <v>7574432.1699999999</v>
      </c>
      <c r="AA132" s="220" t="s">
        <v>84</v>
      </c>
      <c r="AB132" s="200" t="s">
        <v>645</v>
      </c>
      <c r="AC132" s="203" t="s">
        <v>636</v>
      </c>
    </row>
    <row r="133" spans="1:29" x14ac:dyDescent="0.2">
      <c r="A133" s="22"/>
      <c r="B133" s="159"/>
      <c r="C133" s="266"/>
      <c r="D133" s="159"/>
      <c r="E133" s="159"/>
      <c r="F133" s="249"/>
      <c r="G133" s="250"/>
      <c r="H133" s="251"/>
      <c r="I133" s="157"/>
      <c r="J133" s="159"/>
      <c r="K133" s="159"/>
      <c r="L133" s="159"/>
      <c r="M133" s="159"/>
      <c r="N133" s="159"/>
      <c r="O133" s="159"/>
      <c r="P133" s="195"/>
      <c r="Q133" s="195"/>
      <c r="R133" s="303"/>
      <c r="S133" s="46" t="s">
        <v>399</v>
      </c>
      <c r="T133" s="29">
        <v>1000</v>
      </c>
      <c r="U133" s="29">
        <v>1200</v>
      </c>
      <c r="V133" s="29">
        <v>1400</v>
      </c>
      <c r="W133" s="51">
        <v>1500</v>
      </c>
      <c r="X133" s="52">
        <v>1600</v>
      </c>
      <c r="Y133" s="54">
        <v>1700</v>
      </c>
      <c r="Z133" s="207"/>
      <c r="AA133" s="201"/>
      <c r="AB133" s="201"/>
      <c r="AC133" s="204"/>
    </row>
    <row r="134" spans="1:29" ht="69" customHeight="1" x14ac:dyDescent="0.2">
      <c r="A134" s="22"/>
      <c r="B134" s="149"/>
      <c r="C134" s="267"/>
      <c r="D134" s="149"/>
      <c r="E134" s="149"/>
      <c r="F134" s="151"/>
      <c r="G134" s="153"/>
      <c r="H134" s="155"/>
      <c r="I134" s="158"/>
      <c r="J134" s="149"/>
      <c r="K134" s="149"/>
      <c r="L134" s="149"/>
      <c r="M134" s="149"/>
      <c r="N134" s="149"/>
      <c r="O134" s="149"/>
      <c r="P134" s="196"/>
      <c r="Q134" s="196"/>
      <c r="R134" s="304"/>
      <c r="S134" s="46" t="s">
        <v>400</v>
      </c>
      <c r="T134" s="29">
        <v>2</v>
      </c>
      <c r="U134" s="29">
        <v>5</v>
      </c>
      <c r="V134" s="29">
        <v>6</v>
      </c>
      <c r="W134" s="51">
        <v>6</v>
      </c>
      <c r="X134" s="52">
        <v>6</v>
      </c>
      <c r="Y134" s="54">
        <v>5</v>
      </c>
      <c r="Z134" s="208"/>
      <c r="AA134" s="202"/>
      <c r="AB134" s="202"/>
      <c r="AC134" s="205"/>
    </row>
    <row r="135" spans="1:29" x14ac:dyDescent="0.2">
      <c r="A135" s="22"/>
      <c r="B135" s="148">
        <v>43</v>
      </c>
      <c r="C135" s="265" t="s">
        <v>97</v>
      </c>
      <c r="D135" s="148" t="s">
        <v>401</v>
      </c>
      <c r="E135" s="148" t="s">
        <v>402</v>
      </c>
      <c r="F135" s="150" t="s">
        <v>390</v>
      </c>
      <c r="G135" s="152" t="s">
        <v>403</v>
      </c>
      <c r="H135" s="154" t="s">
        <v>404</v>
      </c>
      <c r="I135" s="156">
        <v>129000</v>
      </c>
      <c r="J135" s="148" t="s">
        <v>405</v>
      </c>
      <c r="K135" s="148" t="s">
        <v>86</v>
      </c>
      <c r="L135" s="148" t="s">
        <v>85</v>
      </c>
      <c r="M135" s="148" t="s">
        <v>394</v>
      </c>
      <c r="N135" s="148" t="s">
        <v>85</v>
      </c>
      <c r="O135" s="148" t="s">
        <v>85</v>
      </c>
      <c r="P135" s="148" t="s">
        <v>406</v>
      </c>
      <c r="Q135" s="194" t="s">
        <v>407</v>
      </c>
      <c r="R135" s="302" t="s">
        <v>397</v>
      </c>
      <c r="S135" s="51" t="s">
        <v>408</v>
      </c>
      <c r="T135" s="29">
        <v>4</v>
      </c>
      <c r="U135" s="29">
        <v>5</v>
      </c>
      <c r="V135" s="29">
        <v>6</v>
      </c>
      <c r="W135" s="51">
        <v>7</v>
      </c>
      <c r="X135" s="52">
        <v>8</v>
      </c>
      <c r="Y135" s="54">
        <v>6</v>
      </c>
      <c r="Z135" s="206">
        <v>34871045.960000001</v>
      </c>
      <c r="AA135" s="200" t="s">
        <v>84</v>
      </c>
      <c r="AB135" s="200" t="s">
        <v>740</v>
      </c>
      <c r="AC135" s="203" t="s">
        <v>741</v>
      </c>
    </row>
    <row r="136" spans="1:29" x14ac:dyDescent="0.2">
      <c r="A136" s="22"/>
      <c r="B136" s="159"/>
      <c r="C136" s="266"/>
      <c r="D136" s="159"/>
      <c r="E136" s="159"/>
      <c r="F136" s="249"/>
      <c r="G136" s="250"/>
      <c r="H136" s="251"/>
      <c r="I136" s="157"/>
      <c r="J136" s="159"/>
      <c r="K136" s="159"/>
      <c r="L136" s="159"/>
      <c r="M136" s="159"/>
      <c r="N136" s="159"/>
      <c r="O136" s="159"/>
      <c r="P136" s="159"/>
      <c r="Q136" s="195"/>
      <c r="R136" s="303"/>
      <c r="S136" s="148" t="s">
        <v>409</v>
      </c>
      <c r="T136" s="194">
        <v>1200</v>
      </c>
      <c r="U136" s="194">
        <v>1210</v>
      </c>
      <c r="V136" s="194">
        <v>1250</v>
      </c>
      <c r="W136" s="148">
        <v>1300</v>
      </c>
      <c r="X136" s="252">
        <v>1300</v>
      </c>
      <c r="Y136" s="285">
        <v>2000</v>
      </c>
      <c r="Z136" s="207"/>
      <c r="AA136" s="201"/>
      <c r="AB136" s="201"/>
      <c r="AC136" s="204"/>
    </row>
    <row r="137" spans="1:29" ht="50.25" customHeight="1" x14ac:dyDescent="0.2">
      <c r="A137" s="22"/>
      <c r="B137" s="149"/>
      <c r="C137" s="267"/>
      <c r="D137" s="149"/>
      <c r="E137" s="149"/>
      <c r="F137" s="151"/>
      <c r="G137" s="153"/>
      <c r="H137" s="155"/>
      <c r="I137" s="158"/>
      <c r="J137" s="149"/>
      <c r="K137" s="149"/>
      <c r="L137" s="149"/>
      <c r="M137" s="149"/>
      <c r="N137" s="149"/>
      <c r="O137" s="149"/>
      <c r="P137" s="149"/>
      <c r="Q137" s="196"/>
      <c r="R137" s="304"/>
      <c r="S137" s="149"/>
      <c r="T137" s="196"/>
      <c r="U137" s="196"/>
      <c r="V137" s="196"/>
      <c r="W137" s="149"/>
      <c r="X137" s="254"/>
      <c r="Y137" s="287"/>
      <c r="Z137" s="208"/>
      <c r="AA137" s="202"/>
      <c r="AB137" s="202"/>
      <c r="AC137" s="205"/>
    </row>
    <row r="138" spans="1:29" ht="30" x14ac:dyDescent="0.2">
      <c r="A138" s="22"/>
      <c r="B138" s="148">
        <v>44</v>
      </c>
      <c r="C138" s="265" t="s">
        <v>97</v>
      </c>
      <c r="D138" s="148" t="s">
        <v>410</v>
      </c>
      <c r="E138" s="148" t="s">
        <v>411</v>
      </c>
      <c r="F138" s="150" t="s">
        <v>390</v>
      </c>
      <c r="G138" s="152" t="s">
        <v>412</v>
      </c>
      <c r="H138" s="154" t="s">
        <v>413</v>
      </c>
      <c r="I138" s="156">
        <v>789092000</v>
      </c>
      <c r="J138" s="148" t="s">
        <v>414</v>
      </c>
      <c r="K138" s="148" t="s">
        <v>88</v>
      </c>
      <c r="L138" s="148" t="s">
        <v>84</v>
      </c>
      <c r="M138" s="148" t="s">
        <v>394</v>
      </c>
      <c r="N138" s="148" t="s">
        <v>85</v>
      </c>
      <c r="O138" s="148" t="s">
        <v>85</v>
      </c>
      <c r="P138" s="148" t="s">
        <v>415</v>
      </c>
      <c r="Q138" s="194" t="s">
        <v>416</v>
      </c>
      <c r="R138" s="302" t="s">
        <v>397</v>
      </c>
      <c r="S138" s="51" t="s">
        <v>417</v>
      </c>
      <c r="T138" s="29">
        <v>3</v>
      </c>
      <c r="U138" s="29">
        <v>7</v>
      </c>
      <c r="V138" s="29">
        <v>13</v>
      </c>
      <c r="W138" s="51">
        <v>17</v>
      </c>
      <c r="X138" s="52">
        <v>20</v>
      </c>
      <c r="Y138" s="54">
        <v>7</v>
      </c>
      <c r="Z138" s="206">
        <v>209088194.75999999</v>
      </c>
      <c r="AA138" s="200" t="s">
        <v>84</v>
      </c>
      <c r="AB138" s="200" t="s">
        <v>601</v>
      </c>
      <c r="AC138" s="203" t="s">
        <v>637</v>
      </c>
    </row>
    <row r="139" spans="1:29" ht="30" x14ac:dyDescent="0.2">
      <c r="A139" s="22"/>
      <c r="B139" s="159"/>
      <c r="C139" s="266"/>
      <c r="D139" s="159"/>
      <c r="E139" s="159"/>
      <c r="F139" s="249"/>
      <c r="G139" s="250"/>
      <c r="H139" s="251"/>
      <c r="I139" s="157"/>
      <c r="J139" s="159"/>
      <c r="K139" s="159"/>
      <c r="L139" s="159"/>
      <c r="M139" s="159"/>
      <c r="N139" s="159"/>
      <c r="O139" s="159"/>
      <c r="P139" s="159"/>
      <c r="Q139" s="195"/>
      <c r="R139" s="303"/>
      <c r="S139" s="51" t="s">
        <v>418</v>
      </c>
      <c r="T139" s="29">
        <v>20</v>
      </c>
      <c r="U139" s="29">
        <v>20</v>
      </c>
      <c r="V139" s="29">
        <v>21</v>
      </c>
      <c r="W139" s="51">
        <v>40</v>
      </c>
      <c r="X139" s="52">
        <v>50</v>
      </c>
      <c r="Y139" s="54">
        <v>21</v>
      </c>
      <c r="Z139" s="207"/>
      <c r="AA139" s="201"/>
      <c r="AB139" s="201"/>
      <c r="AC139" s="204"/>
    </row>
    <row r="140" spans="1:29" ht="30" x14ac:dyDescent="0.2">
      <c r="A140" s="22"/>
      <c r="B140" s="149"/>
      <c r="C140" s="267"/>
      <c r="D140" s="149"/>
      <c r="E140" s="149"/>
      <c r="F140" s="151"/>
      <c r="G140" s="153"/>
      <c r="H140" s="155"/>
      <c r="I140" s="158"/>
      <c r="J140" s="149"/>
      <c r="K140" s="149"/>
      <c r="L140" s="149"/>
      <c r="M140" s="149"/>
      <c r="N140" s="149"/>
      <c r="O140" s="149"/>
      <c r="P140" s="149"/>
      <c r="Q140" s="196"/>
      <c r="R140" s="304"/>
      <c r="S140" s="51" t="s">
        <v>419</v>
      </c>
      <c r="T140" s="58">
        <v>0</v>
      </c>
      <c r="U140" s="58">
        <v>0.1</v>
      </c>
      <c r="V140" s="58">
        <v>0.15</v>
      </c>
      <c r="W140" s="58">
        <v>0.17</v>
      </c>
      <c r="X140" s="79">
        <v>0.2</v>
      </c>
      <c r="Y140" s="80">
        <v>0.15</v>
      </c>
      <c r="Z140" s="208"/>
      <c r="AA140" s="202"/>
      <c r="AB140" s="202"/>
      <c r="AC140" s="205"/>
    </row>
    <row r="141" spans="1:29" x14ac:dyDescent="0.2">
      <c r="A141" s="22"/>
      <c r="B141" s="148">
        <v>45</v>
      </c>
      <c r="C141" s="265" t="s">
        <v>97</v>
      </c>
      <c r="D141" s="148" t="s">
        <v>420</v>
      </c>
      <c r="E141" s="148" t="s">
        <v>421</v>
      </c>
      <c r="F141" s="150" t="s">
        <v>390</v>
      </c>
      <c r="G141" s="152" t="s">
        <v>422</v>
      </c>
      <c r="H141" s="154" t="s">
        <v>423</v>
      </c>
      <c r="I141" s="156">
        <v>60000000</v>
      </c>
      <c r="J141" s="148" t="s">
        <v>424</v>
      </c>
      <c r="K141" s="148" t="s">
        <v>86</v>
      </c>
      <c r="L141" s="148" t="s">
        <v>85</v>
      </c>
      <c r="M141" s="148" t="s">
        <v>425</v>
      </c>
      <c r="N141" s="148" t="s">
        <v>85</v>
      </c>
      <c r="O141" s="148" t="s">
        <v>85</v>
      </c>
      <c r="P141" s="148" t="s">
        <v>426</v>
      </c>
      <c r="Q141" s="194" t="s">
        <v>427</v>
      </c>
      <c r="R141" s="302" t="s">
        <v>397</v>
      </c>
      <c r="S141" s="51" t="s">
        <v>428</v>
      </c>
      <c r="T141" s="29">
        <v>9500</v>
      </c>
      <c r="U141" s="29">
        <v>10500</v>
      </c>
      <c r="V141" s="29">
        <v>12000</v>
      </c>
      <c r="W141" s="51">
        <v>14000</v>
      </c>
      <c r="X141" s="52">
        <v>15000</v>
      </c>
      <c r="Y141" s="54">
        <v>10824</v>
      </c>
      <c r="Z141" s="206">
        <v>19379721.940000001</v>
      </c>
      <c r="AA141" s="200" t="s">
        <v>84</v>
      </c>
      <c r="AB141" s="200" t="s">
        <v>606</v>
      </c>
      <c r="AC141" s="203" t="s">
        <v>742</v>
      </c>
    </row>
    <row r="142" spans="1:29" x14ac:dyDescent="0.2">
      <c r="A142" s="22"/>
      <c r="B142" s="159"/>
      <c r="C142" s="266"/>
      <c r="D142" s="159"/>
      <c r="E142" s="159"/>
      <c r="F142" s="249"/>
      <c r="G142" s="250"/>
      <c r="H142" s="251"/>
      <c r="I142" s="157"/>
      <c r="J142" s="159"/>
      <c r="K142" s="159"/>
      <c r="L142" s="159"/>
      <c r="M142" s="159"/>
      <c r="N142" s="159"/>
      <c r="O142" s="159"/>
      <c r="P142" s="159"/>
      <c r="Q142" s="195"/>
      <c r="R142" s="303"/>
      <c r="S142" s="148" t="s">
        <v>429</v>
      </c>
      <c r="T142" s="194">
        <v>2000</v>
      </c>
      <c r="U142" s="194">
        <v>2500</v>
      </c>
      <c r="V142" s="194">
        <v>4000</v>
      </c>
      <c r="W142" s="148">
        <v>5000</v>
      </c>
      <c r="X142" s="252">
        <v>7000</v>
      </c>
      <c r="Y142" s="285">
        <v>2500</v>
      </c>
      <c r="Z142" s="207"/>
      <c r="AA142" s="201"/>
      <c r="AB142" s="201"/>
      <c r="AC142" s="204"/>
    </row>
    <row r="143" spans="1:29" ht="41.25" customHeight="1" x14ac:dyDescent="0.2">
      <c r="A143" s="22"/>
      <c r="B143" s="149"/>
      <c r="C143" s="267"/>
      <c r="D143" s="149"/>
      <c r="E143" s="149"/>
      <c r="F143" s="151"/>
      <c r="G143" s="153"/>
      <c r="H143" s="155"/>
      <c r="I143" s="158"/>
      <c r="J143" s="149"/>
      <c r="K143" s="149"/>
      <c r="L143" s="149"/>
      <c r="M143" s="149"/>
      <c r="N143" s="149"/>
      <c r="O143" s="149"/>
      <c r="P143" s="149"/>
      <c r="Q143" s="196"/>
      <c r="R143" s="304"/>
      <c r="S143" s="149"/>
      <c r="T143" s="196"/>
      <c r="U143" s="196"/>
      <c r="V143" s="196"/>
      <c r="W143" s="149"/>
      <c r="X143" s="254"/>
      <c r="Y143" s="287"/>
      <c r="Z143" s="208"/>
      <c r="AA143" s="202"/>
      <c r="AB143" s="202"/>
      <c r="AC143" s="205"/>
    </row>
    <row r="144" spans="1:29" ht="30" x14ac:dyDescent="0.2">
      <c r="A144" s="22"/>
      <c r="B144" s="148">
        <v>46</v>
      </c>
      <c r="C144" s="265" t="s">
        <v>97</v>
      </c>
      <c r="D144" s="148" t="s">
        <v>401</v>
      </c>
      <c r="E144" s="148" t="s">
        <v>430</v>
      </c>
      <c r="F144" s="150" t="s">
        <v>431</v>
      </c>
      <c r="G144" s="152" t="s">
        <v>432</v>
      </c>
      <c r="H144" s="154" t="s">
        <v>433</v>
      </c>
      <c r="I144" s="156">
        <v>2700000</v>
      </c>
      <c r="J144" s="148" t="s">
        <v>434</v>
      </c>
      <c r="K144" s="148" t="s">
        <v>89</v>
      </c>
      <c r="L144" s="148" t="s">
        <v>84</v>
      </c>
      <c r="M144" s="148" t="s">
        <v>435</v>
      </c>
      <c r="N144" s="148" t="s">
        <v>84</v>
      </c>
      <c r="O144" s="148" t="s">
        <v>85</v>
      </c>
      <c r="P144" s="194" t="s">
        <v>436</v>
      </c>
      <c r="Q144" s="302" t="s">
        <v>437</v>
      </c>
      <c r="R144" s="302" t="s">
        <v>397</v>
      </c>
      <c r="S144" s="46" t="s">
        <v>438</v>
      </c>
      <c r="T144" s="29">
        <v>0</v>
      </c>
      <c r="U144" s="29">
        <v>1</v>
      </c>
      <c r="V144" s="29">
        <v>1</v>
      </c>
      <c r="W144" s="51">
        <v>1</v>
      </c>
      <c r="X144" s="52">
        <v>1</v>
      </c>
      <c r="Y144" s="54">
        <v>1</v>
      </c>
      <c r="Z144" s="206">
        <v>85200</v>
      </c>
      <c r="AA144" s="200" t="s">
        <v>84</v>
      </c>
      <c r="AB144" s="200" t="s">
        <v>601</v>
      </c>
      <c r="AC144" s="203" t="s">
        <v>743</v>
      </c>
    </row>
    <row r="145" spans="1:29" ht="30" x14ac:dyDescent="0.2">
      <c r="A145" s="22"/>
      <c r="B145" s="159"/>
      <c r="C145" s="266"/>
      <c r="D145" s="159"/>
      <c r="E145" s="159"/>
      <c r="F145" s="249"/>
      <c r="G145" s="250"/>
      <c r="H145" s="251"/>
      <c r="I145" s="157"/>
      <c r="J145" s="159"/>
      <c r="K145" s="159"/>
      <c r="L145" s="159"/>
      <c r="M145" s="159"/>
      <c r="N145" s="159"/>
      <c r="O145" s="159"/>
      <c r="P145" s="195"/>
      <c r="Q145" s="303"/>
      <c r="R145" s="303"/>
      <c r="S145" s="46" t="s">
        <v>438</v>
      </c>
      <c r="T145" s="29">
        <v>0</v>
      </c>
      <c r="U145" s="29">
        <v>1</v>
      </c>
      <c r="V145" s="29">
        <v>1</v>
      </c>
      <c r="W145" s="51">
        <v>1</v>
      </c>
      <c r="X145" s="52">
        <v>1</v>
      </c>
      <c r="Y145" s="54">
        <v>1</v>
      </c>
      <c r="Z145" s="207"/>
      <c r="AA145" s="201"/>
      <c r="AB145" s="201"/>
      <c r="AC145" s="204"/>
    </row>
    <row r="146" spans="1:29" ht="30" x14ac:dyDescent="0.2">
      <c r="A146" s="22"/>
      <c r="B146" s="149"/>
      <c r="C146" s="267"/>
      <c r="D146" s="149"/>
      <c r="E146" s="149"/>
      <c r="F146" s="151"/>
      <c r="G146" s="153"/>
      <c r="H146" s="155"/>
      <c r="I146" s="158"/>
      <c r="J146" s="149"/>
      <c r="K146" s="149"/>
      <c r="L146" s="149"/>
      <c r="M146" s="149"/>
      <c r="N146" s="149"/>
      <c r="O146" s="149"/>
      <c r="P146" s="196"/>
      <c r="Q146" s="304"/>
      <c r="R146" s="304"/>
      <c r="S146" s="46" t="s">
        <v>438</v>
      </c>
      <c r="T146" s="29">
        <v>0</v>
      </c>
      <c r="U146" s="29">
        <v>1</v>
      </c>
      <c r="V146" s="29">
        <v>1</v>
      </c>
      <c r="W146" s="51">
        <v>1</v>
      </c>
      <c r="X146" s="52">
        <v>1</v>
      </c>
      <c r="Y146" s="54">
        <v>1</v>
      </c>
      <c r="Z146" s="208"/>
      <c r="AA146" s="202"/>
      <c r="AB146" s="202"/>
      <c r="AC146" s="205"/>
    </row>
    <row r="147" spans="1:29" ht="30" x14ac:dyDescent="0.2">
      <c r="A147" s="22"/>
      <c r="B147" s="148">
        <v>47</v>
      </c>
      <c r="C147" s="265" t="s">
        <v>97</v>
      </c>
      <c r="D147" s="148" t="s">
        <v>401</v>
      </c>
      <c r="E147" s="148" t="s">
        <v>439</v>
      </c>
      <c r="F147" s="150" t="s">
        <v>390</v>
      </c>
      <c r="G147" s="152" t="s">
        <v>440</v>
      </c>
      <c r="H147" s="154" t="s">
        <v>441</v>
      </c>
      <c r="I147" s="156">
        <v>4500000</v>
      </c>
      <c r="J147" s="148" t="s">
        <v>442</v>
      </c>
      <c r="K147" s="148" t="s">
        <v>86</v>
      </c>
      <c r="L147" s="148" t="s">
        <v>84</v>
      </c>
      <c r="M147" s="148" t="s">
        <v>435</v>
      </c>
      <c r="N147" s="148" t="s">
        <v>84</v>
      </c>
      <c r="O147" s="148" t="s">
        <v>85</v>
      </c>
      <c r="P147" s="148" t="s">
        <v>443</v>
      </c>
      <c r="Q147" s="302" t="s">
        <v>397</v>
      </c>
      <c r="R147" s="302" t="s">
        <v>397</v>
      </c>
      <c r="S147" s="51" t="s">
        <v>444</v>
      </c>
      <c r="T147" s="29">
        <v>0</v>
      </c>
      <c r="U147" s="29">
        <v>1</v>
      </c>
      <c r="V147" s="29">
        <v>1</v>
      </c>
      <c r="W147" s="51">
        <v>1</v>
      </c>
      <c r="X147" s="52">
        <v>1</v>
      </c>
      <c r="Y147" s="54">
        <v>1</v>
      </c>
      <c r="Z147" s="206">
        <v>748125</v>
      </c>
      <c r="AA147" s="200" t="s">
        <v>84</v>
      </c>
      <c r="AB147" s="200" t="s">
        <v>606</v>
      </c>
      <c r="AC147" s="203" t="s">
        <v>744</v>
      </c>
    </row>
    <row r="148" spans="1:29" ht="30" x14ac:dyDescent="0.2">
      <c r="A148" s="22"/>
      <c r="B148" s="159"/>
      <c r="C148" s="266"/>
      <c r="D148" s="159"/>
      <c r="E148" s="159"/>
      <c r="F148" s="249"/>
      <c r="G148" s="250"/>
      <c r="H148" s="251"/>
      <c r="I148" s="157"/>
      <c r="J148" s="159"/>
      <c r="K148" s="159"/>
      <c r="L148" s="159"/>
      <c r="M148" s="159"/>
      <c r="N148" s="159"/>
      <c r="O148" s="159"/>
      <c r="P148" s="159"/>
      <c r="Q148" s="303"/>
      <c r="R148" s="303"/>
      <c r="S148" s="51" t="s">
        <v>444</v>
      </c>
      <c r="T148" s="29">
        <v>0</v>
      </c>
      <c r="U148" s="29">
        <v>1</v>
      </c>
      <c r="V148" s="29">
        <v>1</v>
      </c>
      <c r="W148" s="51">
        <v>1</v>
      </c>
      <c r="X148" s="52">
        <v>1</v>
      </c>
      <c r="Y148" s="54">
        <v>1</v>
      </c>
      <c r="Z148" s="207"/>
      <c r="AA148" s="201"/>
      <c r="AB148" s="201"/>
      <c r="AC148" s="204"/>
    </row>
    <row r="149" spans="1:29" ht="30" x14ac:dyDescent="0.2">
      <c r="A149" s="22"/>
      <c r="B149" s="149"/>
      <c r="C149" s="267"/>
      <c r="D149" s="149"/>
      <c r="E149" s="149"/>
      <c r="F149" s="151"/>
      <c r="G149" s="153"/>
      <c r="H149" s="155"/>
      <c r="I149" s="158"/>
      <c r="J149" s="149"/>
      <c r="K149" s="149"/>
      <c r="L149" s="149"/>
      <c r="M149" s="149"/>
      <c r="N149" s="149"/>
      <c r="O149" s="149"/>
      <c r="P149" s="149"/>
      <c r="Q149" s="304"/>
      <c r="R149" s="304"/>
      <c r="S149" s="51" t="s">
        <v>444</v>
      </c>
      <c r="T149" s="29">
        <v>0</v>
      </c>
      <c r="U149" s="29">
        <v>1</v>
      </c>
      <c r="V149" s="29">
        <v>1</v>
      </c>
      <c r="W149" s="51">
        <v>1</v>
      </c>
      <c r="X149" s="52">
        <v>1</v>
      </c>
      <c r="Y149" s="54">
        <v>0</v>
      </c>
      <c r="Z149" s="208"/>
      <c r="AA149" s="202"/>
      <c r="AB149" s="202"/>
      <c r="AC149" s="205"/>
    </row>
    <row r="150" spans="1:29" ht="30" x14ac:dyDescent="0.2">
      <c r="A150" s="22"/>
      <c r="B150" s="148">
        <v>48</v>
      </c>
      <c r="C150" s="265" t="s">
        <v>97</v>
      </c>
      <c r="D150" s="148" t="s">
        <v>401</v>
      </c>
      <c r="E150" s="148" t="s">
        <v>445</v>
      </c>
      <c r="F150" s="150" t="s">
        <v>390</v>
      </c>
      <c r="G150" s="152" t="s">
        <v>446</v>
      </c>
      <c r="H150" s="154" t="s">
        <v>447</v>
      </c>
      <c r="I150" s="156">
        <v>7920186</v>
      </c>
      <c r="J150" s="148" t="s">
        <v>448</v>
      </c>
      <c r="K150" s="148" t="s">
        <v>86</v>
      </c>
      <c r="L150" s="148" t="s">
        <v>84</v>
      </c>
      <c r="M150" s="148" t="s">
        <v>435</v>
      </c>
      <c r="N150" s="148" t="s">
        <v>85</v>
      </c>
      <c r="O150" s="148" t="s">
        <v>84</v>
      </c>
      <c r="P150" s="148" t="s">
        <v>762</v>
      </c>
      <c r="Q150" s="194" t="s">
        <v>449</v>
      </c>
      <c r="R150" s="302" t="s">
        <v>450</v>
      </c>
      <c r="S150" s="51" t="s">
        <v>451</v>
      </c>
      <c r="T150" s="29">
        <v>0</v>
      </c>
      <c r="U150" s="29">
        <v>2</v>
      </c>
      <c r="V150" s="29">
        <v>2</v>
      </c>
      <c r="W150" s="51">
        <v>2</v>
      </c>
      <c r="X150" s="52">
        <v>2</v>
      </c>
      <c r="Y150" s="54">
        <v>2</v>
      </c>
      <c r="Z150" s="206">
        <v>1913078.12</v>
      </c>
      <c r="AA150" s="200" t="s">
        <v>84</v>
      </c>
      <c r="AB150" s="200" t="s">
        <v>745</v>
      </c>
      <c r="AC150" s="203" t="s">
        <v>638</v>
      </c>
    </row>
    <row r="151" spans="1:29" ht="30" x14ac:dyDescent="0.2">
      <c r="A151" s="22"/>
      <c r="B151" s="159"/>
      <c r="C151" s="266"/>
      <c r="D151" s="159"/>
      <c r="E151" s="159"/>
      <c r="F151" s="249"/>
      <c r="G151" s="250"/>
      <c r="H151" s="251"/>
      <c r="I151" s="157"/>
      <c r="J151" s="159"/>
      <c r="K151" s="159"/>
      <c r="L151" s="159"/>
      <c r="M151" s="159"/>
      <c r="N151" s="159"/>
      <c r="O151" s="159"/>
      <c r="P151" s="159"/>
      <c r="Q151" s="195"/>
      <c r="R151" s="303"/>
      <c r="S151" s="51" t="s">
        <v>452</v>
      </c>
      <c r="T151" s="29">
        <v>0</v>
      </c>
      <c r="U151" s="29">
        <v>0</v>
      </c>
      <c r="V151" s="29">
        <v>1</v>
      </c>
      <c r="W151" s="51">
        <v>1</v>
      </c>
      <c r="X151" s="52">
        <v>1</v>
      </c>
      <c r="Y151" s="54">
        <v>0</v>
      </c>
      <c r="Z151" s="207"/>
      <c r="AA151" s="201"/>
      <c r="AB151" s="201"/>
      <c r="AC151" s="204"/>
    </row>
    <row r="152" spans="1:29" ht="54" customHeight="1" x14ac:dyDescent="0.2">
      <c r="A152" s="22"/>
      <c r="B152" s="149"/>
      <c r="C152" s="267"/>
      <c r="D152" s="149"/>
      <c r="E152" s="149"/>
      <c r="F152" s="151"/>
      <c r="G152" s="153"/>
      <c r="H152" s="155"/>
      <c r="I152" s="158"/>
      <c r="J152" s="149"/>
      <c r="K152" s="149"/>
      <c r="L152" s="149"/>
      <c r="M152" s="149"/>
      <c r="N152" s="149"/>
      <c r="O152" s="149"/>
      <c r="P152" s="149"/>
      <c r="Q152" s="196"/>
      <c r="R152" s="304"/>
      <c r="S152" s="51" t="s">
        <v>453</v>
      </c>
      <c r="T152" s="47">
        <v>98000</v>
      </c>
      <c r="U152" s="47">
        <v>70000</v>
      </c>
      <c r="V152" s="47">
        <v>65000</v>
      </c>
      <c r="W152" s="48">
        <v>60000</v>
      </c>
      <c r="X152" s="49">
        <v>50000</v>
      </c>
      <c r="Y152" s="54">
        <v>72000</v>
      </c>
      <c r="Z152" s="208"/>
      <c r="AA152" s="202"/>
      <c r="AB152" s="202"/>
      <c r="AC152" s="205"/>
    </row>
    <row r="153" spans="1:29" x14ac:dyDescent="0.2">
      <c r="A153" s="22"/>
      <c r="B153" s="148">
        <v>49</v>
      </c>
      <c r="C153" s="265" t="s">
        <v>97</v>
      </c>
      <c r="D153" s="148" t="s">
        <v>401</v>
      </c>
      <c r="E153" s="148" t="s">
        <v>454</v>
      </c>
      <c r="F153" s="150" t="s">
        <v>390</v>
      </c>
      <c r="G153" s="152" t="s">
        <v>455</v>
      </c>
      <c r="H153" s="154" t="s">
        <v>456</v>
      </c>
      <c r="I153" s="156">
        <v>11386740</v>
      </c>
      <c r="J153" s="148" t="s">
        <v>457</v>
      </c>
      <c r="K153" s="148" t="s">
        <v>86</v>
      </c>
      <c r="L153" s="148" t="s">
        <v>84</v>
      </c>
      <c r="M153" s="148" t="s">
        <v>435</v>
      </c>
      <c r="N153" s="148" t="s">
        <v>85</v>
      </c>
      <c r="O153" s="148" t="s">
        <v>84</v>
      </c>
      <c r="P153" s="148" t="s">
        <v>761</v>
      </c>
      <c r="Q153" s="302" t="s">
        <v>450</v>
      </c>
      <c r="R153" s="302" t="s">
        <v>450</v>
      </c>
      <c r="S153" s="148" t="s">
        <v>458</v>
      </c>
      <c r="T153" s="194">
        <v>800</v>
      </c>
      <c r="U153" s="194">
        <v>850</v>
      </c>
      <c r="V153" s="194">
        <v>900</v>
      </c>
      <c r="W153" s="148">
        <v>1000</v>
      </c>
      <c r="X153" s="252">
        <v>1200</v>
      </c>
      <c r="Y153" s="285">
        <v>860</v>
      </c>
      <c r="Z153" s="206">
        <v>6483154.7300000004</v>
      </c>
      <c r="AA153" s="200" t="s">
        <v>84</v>
      </c>
      <c r="AB153" s="200" t="s">
        <v>645</v>
      </c>
      <c r="AC153" s="203" t="s">
        <v>746</v>
      </c>
    </row>
    <row r="154" spans="1:29" x14ac:dyDescent="0.2">
      <c r="A154" s="22"/>
      <c r="B154" s="159"/>
      <c r="C154" s="266"/>
      <c r="D154" s="159"/>
      <c r="E154" s="159"/>
      <c r="F154" s="249"/>
      <c r="G154" s="250"/>
      <c r="H154" s="251"/>
      <c r="I154" s="157"/>
      <c r="J154" s="159"/>
      <c r="K154" s="159"/>
      <c r="L154" s="159"/>
      <c r="M154" s="159"/>
      <c r="N154" s="159"/>
      <c r="O154" s="159"/>
      <c r="P154" s="159"/>
      <c r="Q154" s="303"/>
      <c r="R154" s="303"/>
      <c r="S154" s="159"/>
      <c r="T154" s="195"/>
      <c r="U154" s="195"/>
      <c r="V154" s="195"/>
      <c r="W154" s="159"/>
      <c r="X154" s="253"/>
      <c r="Y154" s="286"/>
      <c r="Z154" s="207"/>
      <c r="AA154" s="201"/>
      <c r="AB154" s="201"/>
      <c r="AC154" s="204"/>
    </row>
    <row r="155" spans="1:29" ht="57" customHeight="1" x14ac:dyDescent="0.2">
      <c r="A155" s="22"/>
      <c r="B155" s="149"/>
      <c r="C155" s="267"/>
      <c r="D155" s="149"/>
      <c r="E155" s="149"/>
      <c r="F155" s="151"/>
      <c r="G155" s="153"/>
      <c r="H155" s="155"/>
      <c r="I155" s="158"/>
      <c r="J155" s="149"/>
      <c r="K155" s="149"/>
      <c r="L155" s="149"/>
      <c r="M155" s="149"/>
      <c r="N155" s="149"/>
      <c r="O155" s="149"/>
      <c r="P155" s="149"/>
      <c r="Q155" s="304"/>
      <c r="R155" s="304"/>
      <c r="S155" s="149"/>
      <c r="T155" s="196"/>
      <c r="U155" s="196"/>
      <c r="V155" s="196"/>
      <c r="W155" s="149"/>
      <c r="X155" s="254"/>
      <c r="Y155" s="287"/>
      <c r="Z155" s="208"/>
      <c r="AA155" s="202"/>
      <c r="AB155" s="202"/>
      <c r="AC155" s="205"/>
    </row>
    <row r="156" spans="1:29" x14ac:dyDescent="0.2">
      <c r="A156" s="22"/>
      <c r="B156" s="148">
        <v>50</v>
      </c>
      <c r="C156" s="265" t="s">
        <v>97</v>
      </c>
      <c r="D156" s="148" t="s">
        <v>401</v>
      </c>
      <c r="E156" s="148" t="s">
        <v>454</v>
      </c>
      <c r="F156" s="150" t="s">
        <v>390</v>
      </c>
      <c r="G156" s="152" t="s">
        <v>459</v>
      </c>
      <c r="H156" s="154" t="s">
        <v>460</v>
      </c>
      <c r="I156" s="156">
        <v>4135074</v>
      </c>
      <c r="J156" s="148" t="s">
        <v>461</v>
      </c>
      <c r="K156" s="148" t="s">
        <v>86</v>
      </c>
      <c r="L156" s="148" t="s">
        <v>85</v>
      </c>
      <c r="M156" s="148" t="s">
        <v>435</v>
      </c>
      <c r="N156" s="148" t="s">
        <v>85</v>
      </c>
      <c r="O156" s="148" t="s">
        <v>85</v>
      </c>
      <c r="P156" s="148" t="s">
        <v>462</v>
      </c>
      <c r="Q156" s="148" t="s">
        <v>219</v>
      </c>
      <c r="R156" s="148" t="s">
        <v>219</v>
      </c>
      <c r="S156" s="148" t="s">
        <v>463</v>
      </c>
      <c r="T156" s="194">
        <v>3000</v>
      </c>
      <c r="U156" s="194">
        <v>3200</v>
      </c>
      <c r="V156" s="194">
        <v>3500</v>
      </c>
      <c r="W156" s="148">
        <v>3700</v>
      </c>
      <c r="X156" s="252">
        <v>4000</v>
      </c>
      <c r="Y156" s="285">
        <v>4203</v>
      </c>
      <c r="Z156" s="206">
        <v>1635888.29</v>
      </c>
      <c r="AA156" s="200" t="s">
        <v>84</v>
      </c>
      <c r="AB156" s="200" t="s">
        <v>645</v>
      </c>
      <c r="AC156" s="203" t="s">
        <v>639</v>
      </c>
    </row>
    <row r="157" spans="1:29" x14ac:dyDescent="0.2">
      <c r="A157" s="22"/>
      <c r="B157" s="159"/>
      <c r="C157" s="266"/>
      <c r="D157" s="159"/>
      <c r="E157" s="159"/>
      <c r="F157" s="249"/>
      <c r="G157" s="250"/>
      <c r="H157" s="251"/>
      <c r="I157" s="157"/>
      <c r="J157" s="159"/>
      <c r="K157" s="159"/>
      <c r="L157" s="159"/>
      <c r="M157" s="159"/>
      <c r="N157" s="159"/>
      <c r="O157" s="159"/>
      <c r="P157" s="159"/>
      <c r="Q157" s="159"/>
      <c r="R157" s="159"/>
      <c r="S157" s="159"/>
      <c r="T157" s="195"/>
      <c r="U157" s="195"/>
      <c r="V157" s="195"/>
      <c r="W157" s="159"/>
      <c r="X157" s="253"/>
      <c r="Y157" s="286"/>
      <c r="Z157" s="207"/>
      <c r="AA157" s="201"/>
      <c r="AB157" s="201"/>
      <c r="AC157" s="204"/>
    </row>
    <row r="158" spans="1:29" ht="56.25" customHeight="1" x14ac:dyDescent="0.2">
      <c r="A158" s="22"/>
      <c r="B158" s="149"/>
      <c r="C158" s="267"/>
      <c r="D158" s="149"/>
      <c r="E158" s="149"/>
      <c r="F158" s="151"/>
      <c r="G158" s="153"/>
      <c r="H158" s="155"/>
      <c r="I158" s="158"/>
      <c r="J158" s="149"/>
      <c r="K158" s="149"/>
      <c r="L158" s="149"/>
      <c r="M158" s="149"/>
      <c r="N158" s="149"/>
      <c r="O158" s="149"/>
      <c r="P158" s="149"/>
      <c r="Q158" s="149"/>
      <c r="R158" s="149"/>
      <c r="S158" s="149"/>
      <c r="T158" s="196"/>
      <c r="U158" s="196"/>
      <c r="V158" s="196"/>
      <c r="W158" s="149"/>
      <c r="X158" s="254"/>
      <c r="Y158" s="287"/>
      <c r="Z158" s="208"/>
      <c r="AA158" s="202"/>
      <c r="AB158" s="202"/>
      <c r="AC158" s="205"/>
    </row>
    <row r="159" spans="1:29" ht="30" x14ac:dyDescent="0.2">
      <c r="A159" s="22"/>
      <c r="B159" s="148">
        <v>51</v>
      </c>
      <c r="C159" s="265" t="s">
        <v>464</v>
      </c>
      <c r="D159" s="148" t="s">
        <v>105</v>
      </c>
      <c r="E159" s="194" t="s">
        <v>464</v>
      </c>
      <c r="F159" s="150" t="s">
        <v>214</v>
      </c>
      <c r="G159" s="152" t="s">
        <v>465</v>
      </c>
      <c r="H159" s="319" t="s">
        <v>466</v>
      </c>
      <c r="I159" s="305">
        <v>4000000</v>
      </c>
      <c r="J159" s="194" t="s">
        <v>467</v>
      </c>
      <c r="K159" s="194" t="s">
        <v>86</v>
      </c>
      <c r="L159" s="194" t="s">
        <v>84</v>
      </c>
      <c r="M159" s="194" t="s">
        <v>468</v>
      </c>
      <c r="N159" s="194" t="s">
        <v>84</v>
      </c>
      <c r="O159" s="194" t="s">
        <v>85</v>
      </c>
      <c r="P159" s="194" t="s">
        <v>469</v>
      </c>
      <c r="Q159" s="148" t="s">
        <v>219</v>
      </c>
      <c r="R159" s="148" t="s">
        <v>219</v>
      </c>
      <c r="S159" s="46" t="s">
        <v>470</v>
      </c>
      <c r="T159" s="81">
        <v>1000000</v>
      </c>
      <c r="U159" s="81">
        <v>1000000</v>
      </c>
      <c r="V159" s="81">
        <v>1000000</v>
      </c>
      <c r="W159" s="81">
        <v>1000000</v>
      </c>
      <c r="X159" s="82">
        <v>1000000</v>
      </c>
      <c r="Y159" s="55" t="s">
        <v>91</v>
      </c>
      <c r="Z159" s="234" t="s">
        <v>91</v>
      </c>
      <c r="AA159" s="190" t="s">
        <v>679</v>
      </c>
      <c r="AB159" s="190" t="s">
        <v>601</v>
      </c>
      <c r="AC159" s="187" t="s">
        <v>680</v>
      </c>
    </row>
    <row r="160" spans="1:29" ht="30" x14ac:dyDescent="0.2">
      <c r="A160" s="22"/>
      <c r="B160" s="159"/>
      <c r="C160" s="266"/>
      <c r="D160" s="159"/>
      <c r="E160" s="195"/>
      <c r="F160" s="249"/>
      <c r="G160" s="250"/>
      <c r="H160" s="320"/>
      <c r="I160" s="306"/>
      <c r="J160" s="195"/>
      <c r="K160" s="195"/>
      <c r="L160" s="195"/>
      <c r="M160" s="195"/>
      <c r="N160" s="195"/>
      <c r="O160" s="195"/>
      <c r="P160" s="195"/>
      <c r="Q160" s="159"/>
      <c r="R160" s="159"/>
      <c r="S160" s="46" t="s">
        <v>471</v>
      </c>
      <c r="T160" s="29">
        <v>40</v>
      </c>
      <c r="U160" s="29">
        <v>40</v>
      </c>
      <c r="V160" s="29">
        <v>40</v>
      </c>
      <c r="W160" s="29">
        <v>40</v>
      </c>
      <c r="X160" s="69">
        <v>40</v>
      </c>
      <c r="Y160" s="55" t="s">
        <v>91</v>
      </c>
      <c r="Z160" s="235"/>
      <c r="AA160" s="167"/>
      <c r="AB160" s="167"/>
      <c r="AC160" s="188"/>
    </row>
    <row r="161" spans="1:29" ht="45" x14ac:dyDescent="0.2">
      <c r="A161" s="22"/>
      <c r="B161" s="149"/>
      <c r="C161" s="267"/>
      <c r="D161" s="149"/>
      <c r="E161" s="196"/>
      <c r="F161" s="151"/>
      <c r="G161" s="153"/>
      <c r="H161" s="321"/>
      <c r="I161" s="307"/>
      <c r="J161" s="196"/>
      <c r="K161" s="196"/>
      <c r="L161" s="196"/>
      <c r="M161" s="196"/>
      <c r="N161" s="196"/>
      <c r="O161" s="196"/>
      <c r="P161" s="196"/>
      <c r="Q161" s="149"/>
      <c r="R161" s="149"/>
      <c r="S161" s="46" t="s">
        <v>472</v>
      </c>
      <c r="T161" s="29">
        <v>2</v>
      </c>
      <c r="U161" s="29">
        <v>2</v>
      </c>
      <c r="V161" s="29">
        <v>3</v>
      </c>
      <c r="W161" s="29">
        <v>4</v>
      </c>
      <c r="X161" s="69">
        <v>5</v>
      </c>
      <c r="Y161" s="55" t="s">
        <v>91</v>
      </c>
      <c r="Z161" s="236"/>
      <c r="AA161" s="168"/>
      <c r="AB161" s="168"/>
      <c r="AC161" s="189"/>
    </row>
    <row r="162" spans="1:29" ht="86.25" customHeight="1" x14ac:dyDescent="0.2">
      <c r="A162" s="22"/>
      <c r="B162" s="51">
        <v>52</v>
      </c>
      <c r="C162" s="104" t="s">
        <v>97</v>
      </c>
      <c r="D162" s="83" t="s">
        <v>473</v>
      </c>
      <c r="E162" s="83" t="s">
        <v>97</v>
      </c>
      <c r="F162" s="84" t="s">
        <v>474</v>
      </c>
      <c r="G162" s="109" t="s">
        <v>475</v>
      </c>
      <c r="H162" s="85" t="s">
        <v>476</v>
      </c>
      <c r="I162" s="47">
        <v>2000000</v>
      </c>
      <c r="J162" s="29" t="s">
        <v>477</v>
      </c>
      <c r="K162" s="29" t="s">
        <v>86</v>
      </c>
      <c r="L162" s="29" t="s">
        <v>84</v>
      </c>
      <c r="M162" s="29" t="s">
        <v>468</v>
      </c>
      <c r="N162" s="29" t="s">
        <v>84</v>
      </c>
      <c r="O162" s="29" t="s">
        <v>84</v>
      </c>
      <c r="P162" s="29" t="s">
        <v>478</v>
      </c>
      <c r="Q162" s="51" t="s">
        <v>219</v>
      </c>
      <c r="R162" s="51" t="s">
        <v>219</v>
      </c>
      <c r="S162" s="46" t="s">
        <v>479</v>
      </c>
      <c r="T162" s="47">
        <v>500000</v>
      </c>
      <c r="U162" s="47">
        <v>500000</v>
      </c>
      <c r="V162" s="47">
        <v>500000</v>
      </c>
      <c r="W162" s="47">
        <v>500000</v>
      </c>
      <c r="X162" s="86">
        <v>500000</v>
      </c>
      <c r="Y162" s="87">
        <v>500000</v>
      </c>
      <c r="Z162" s="63">
        <v>500000</v>
      </c>
      <c r="AA162" s="64" t="s">
        <v>681</v>
      </c>
      <c r="AB162" s="64" t="s">
        <v>682</v>
      </c>
      <c r="AC162" s="65" t="s">
        <v>683</v>
      </c>
    </row>
    <row r="163" spans="1:29" x14ac:dyDescent="0.2">
      <c r="A163" s="22"/>
      <c r="B163" s="148">
        <v>53</v>
      </c>
      <c r="C163" s="265" t="s">
        <v>97</v>
      </c>
      <c r="D163" s="308" t="s">
        <v>473</v>
      </c>
      <c r="E163" s="308" t="s">
        <v>480</v>
      </c>
      <c r="F163" s="311" t="s">
        <v>115</v>
      </c>
      <c r="G163" s="152" t="s">
        <v>481</v>
      </c>
      <c r="H163" s="314" t="s">
        <v>482</v>
      </c>
      <c r="I163" s="305">
        <v>8000000</v>
      </c>
      <c r="J163" s="194" t="s">
        <v>483</v>
      </c>
      <c r="K163" s="194" t="s">
        <v>86</v>
      </c>
      <c r="L163" s="194" t="s">
        <v>84</v>
      </c>
      <c r="M163" s="194" t="s">
        <v>468</v>
      </c>
      <c r="N163" s="194" t="s">
        <v>84</v>
      </c>
      <c r="O163" s="194" t="s">
        <v>84</v>
      </c>
      <c r="P163" s="194" t="s">
        <v>484</v>
      </c>
      <c r="Q163" s="148" t="s">
        <v>219</v>
      </c>
      <c r="R163" s="148" t="s">
        <v>219</v>
      </c>
      <c r="S163" s="194" t="s">
        <v>470</v>
      </c>
      <c r="T163" s="184">
        <v>1900000</v>
      </c>
      <c r="U163" s="184">
        <v>2000000</v>
      </c>
      <c r="V163" s="184">
        <v>2000000</v>
      </c>
      <c r="W163" s="184">
        <v>2000000</v>
      </c>
      <c r="X163" s="317">
        <v>2000000</v>
      </c>
      <c r="Y163" s="224">
        <v>1900000</v>
      </c>
      <c r="Z163" s="191">
        <v>1900000</v>
      </c>
      <c r="AA163" s="190" t="s">
        <v>681</v>
      </c>
      <c r="AB163" s="190" t="s">
        <v>601</v>
      </c>
      <c r="AC163" s="187" t="s">
        <v>684</v>
      </c>
    </row>
    <row r="164" spans="1:29" x14ac:dyDescent="0.2">
      <c r="A164" s="22"/>
      <c r="B164" s="159"/>
      <c r="C164" s="266"/>
      <c r="D164" s="309"/>
      <c r="E164" s="309"/>
      <c r="F164" s="312"/>
      <c r="G164" s="250"/>
      <c r="H164" s="315"/>
      <c r="I164" s="306"/>
      <c r="J164" s="195"/>
      <c r="K164" s="195"/>
      <c r="L164" s="195"/>
      <c r="M164" s="195"/>
      <c r="N164" s="195"/>
      <c r="O164" s="195"/>
      <c r="P164" s="195"/>
      <c r="Q164" s="159"/>
      <c r="R164" s="159"/>
      <c r="S164" s="195"/>
      <c r="T164" s="185"/>
      <c r="U164" s="185"/>
      <c r="V164" s="185"/>
      <c r="W164" s="185"/>
      <c r="X164" s="322"/>
      <c r="Y164" s="225"/>
      <c r="Z164" s="192"/>
      <c r="AA164" s="167"/>
      <c r="AB164" s="167"/>
      <c r="AC164" s="188"/>
    </row>
    <row r="165" spans="1:29" ht="33.75" customHeight="1" x14ac:dyDescent="0.2">
      <c r="A165" s="22"/>
      <c r="B165" s="149"/>
      <c r="C165" s="267"/>
      <c r="D165" s="310"/>
      <c r="E165" s="310"/>
      <c r="F165" s="313"/>
      <c r="G165" s="153"/>
      <c r="H165" s="316"/>
      <c r="I165" s="307"/>
      <c r="J165" s="196"/>
      <c r="K165" s="196"/>
      <c r="L165" s="196"/>
      <c r="M165" s="196"/>
      <c r="N165" s="196"/>
      <c r="O165" s="196"/>
      <c r="P165" s="196"/>
      <c r="Q165" s="149"/>
      <c r="R165" s="149"/>
      <c r="S165" s="196"/>
      <c r="T165" s="186"/>
      <c r="U165" s="186"/>
      <c r="V165" s="186"/>
      <c r="W165" s="186"/>
      <c r="X165" s="318"/>
      <c r="Y165" s="226"/>
      <c r="Z165" s="193"/>
      <c r="AA165" s="168"/>
      <c r="AB165" s="168"/>
      <c r="AC165" s="189"/>
    </row>
    <row r="166" spans="1:29" ht="30" x14ac:dyDescent="0.2">
      <c r="A166" s="22"/>
      <c r="B166" s="148">
        <v>54</v>
      </c>
      <c r="C166" s="265" t="s">
        <v>97</v>
      </c>
      <c r="D166" s="308" t="s">
        <v>473</v>
      </c>
      <c r="E166" s="308" t="s">
        <v>97</v>
      </c>
      <c r="F166" s="311" t="s">
        <v>115</v>
      </c>
      <c r="G166" s="152" t="s">
        <v>485</v>
      </c>
      <c r="H166" s="314" t="s">
        <v>486</v>
      </c>
      <c r="I166" s="305">
        <v>2000000</v>
      </c>
      <c r="J166" s="194" t="s">
        <v>487</v>
      </c>
      <c r="K166" s="194" t="s">
        <v>86</v>
      </c>
      <c r="L166" s="194" t="s">
        <v>84</v>
      </c>
      <c r="M166" s="194" t="s">
        <v>468</v>
      </c>
      <c r="N166" s="194" t="s">
        <v>84</v>
      </c>
      <c r="O166" s="194" t="s">
        <v>84</v>
      </c>
      <c r="P166" s="194" t="s">
        <v>488</v>
      </c>
      <c r="Q166" s="148" t="s">
        <v>219</v>
      </c>
      <c r="R166" s="148" t="s">
        <v>219</v>
      </c>
      <c r="S166" s="29" t="s">
        <v>489</v>
      </c>
      <c r="T166" s="29">
        <v>2658</v>
      </c>
      <c r="U166" s="47">
        <v>2700</v>
      </c>
      <c r="V166" s="47">
        <v>2750</v>
      </c>
      <c r="W166" s="47">
        <v>2800</v>
      </c>
      <c r="X166" s="86">
        <v>2850</v>
      </c>
      <c r="Y166" s="88">
        <v>2685</v>
      </c>
      <c r="Z166" s="191">
        <v>384120</v>
      </c>
      <c r="AA166" s="190" t="s">
        <v>681</v>
      </c>
      <c r="AB166" s="190" t="s">
        <v>682</v>
      </c>
      <c r="AC166" s="187" t="s">
        <v>685</v>
      </c>
    </row>
    <row r="167" spans="1:29" x14ac:dyDescent="0.2">
      <c r="A167" s="22"/>
      <c r="B167" s="159"/>
      <c r="C167" s="266"/>
      <c r="D167" s="309"/>
      <c r="E167" s="309"/>
      <c r="F167" s="312"/>
      <c r="G167" s="250"/>
      <c r="H167" s="315"/>
      <c r="I167" s="306"/>
      <c r="J167" s="195"/>
      <c r="K167" s="195"/>
      <c r="L167" s="195"/>
      <c r="M167" s="195"/>
      <c r="N167" s="195"/>
      <c r="O167" s="195"/>
      <c r="P167" s="195"/>
      <c r="Q167" s="159"/>
      <c r="R167" s="159"/>
      <c r="S167" s="194" t="s">
        <v>490</v>
      </c>
      <c r="T167" s="194">
        <v>5650</v>
      </c>
      <c r="U167" s="194">
        <v>5750</v>
      </c>
      <c r="V167" s="194">
        <v>5850</v>
      </c>
      <c r="W167" s="194">
        <v>5950</v>
      </c>
      <c r="X167" s="317">
        <v>6000</v>
      </c>
      <c r="Y167" s="262">
        <v>4522</v>
      </c>
      <c r="Z167" s="192"/>
      <c r="AA167" s="167"/>
      <c r="AB167" s="167"/>
      <c r="AC167" s="188"/>
    </row>
    <row r="168" spans="1:29" x14ac:dyDescent="0.2">
      <c r="A168" s="22"/>
      <c r="B168" s="149"/>
      <c r="C168" s="267"/>
      <c r="D168" s="310"/>
      <c r="E168" s="310"/>
      <c r="F168" s="313"/>
      <c r="G168" s="153"/>
      <c r="H168" s="316"/>
      <c r="I168" s="307"/>
      <c r="J168" s="196"/>
      <c r="K168" s="196"/>
      <c r="L168" s="196"/>
      <c r="M168" s="196"/>
      <c r="N168" s="196"/>
      <c r="O168" s="196"/>
      <c r="P168" s="196"/>
      <c r="Q168" s="149"/>
      <c r="R168" s="149"/>
      <c r="S168" s="196"/>
      <c r="T168" s="196"/>
      <c r="U168" s="196"/>
      <c r="V168" s="196"/>
      <c r="W168" s="196"/>
      <c r="X168" s="318"/>
      <c r="Y168" s="263"/>
      <c r="Z168" s="193"/>
      <c r="AA168" s="168"/>
      <c r="AB168" s="168"/>
      <c r="AC168" s="189"/>
    </row>
    <row r="169" spans="1:29" x14ac:dyDescent="0.2">
      <c r="A169" s="22"/>
      <c r="B169" s="148">
        <v>55</v>
      </c>
      <c r="C169" s="265" t="s">
        <v>97</v>
      </c>
      <c r="D169" s="308" t="s">
        <v>473</v>
      </c>
      <c r="E169" s="308" t="s">
        <v>97</v>
      </c>
      <c r="F169" s="311" t="s">
        <v>115</v>
      </c>
      <c r="G169" s="152" t="s">
        <v>491</v>
      </c>
      <c r="H169" s="314" t="s">
        <v>492</v>
      </c>
      <c r="I169" s="305">
        <v>4000000</v>
      </c>
      <c r="J169" s="194" t="s">
        <v>493</v>
      </c>
      <c r="K169" s="194" t="s">
        <v>86</v>
      </c>
      <c r="L169" s="194" t="s">
        <v>84</v>
      </c>
      <c r="M169" s="194" t="s">
        <v>468</v>
      </c>
      <c r="N169" s="194" t="s">
        <v>84</v>
      </c>
      <c r="O169" s="194" t="s">
        <v>84</v>
      </c>
      <c r="P169" s="194" t="s">
        <v>494</v>
      </c>
      <c r="Q169" s="148" t="s">
        <v>219</v>
      </c>
      <c r="R169" s="148" t="s">
        <v>219</v>
      </c>
      <c r="S169" s="194" t="s">
        <v>495</v>
      </c>
      <c r="T169" s="184">
        <v>950000</v>
      </c>
      <c r="U169" s="184">
        <v>1000000</v>
      </c>
      <c r="V169" s="184">
        <v>1000000</v>
      </c>
      <c r="W169" s="184">
        <v>1000000</v>
      </c>
      <c r="X169" s="317">
        <v>1000000</v>
      </c>
      <c r="Y169" s="243" t="s">
        <v>686</v>
      </c>
      <c r="Z169" s="191">
        <v>950000</v>
      </c>
      <c r="AA169" s="190" t="s">
        <v>687</v>
      </c>
      <c r="AB169" s="190" t="s">
        <v>682</v>
      </c>
      <c r="AC169" s="187" t="s">
        <v>688</v>
      </c>
    </row>
    <row r="170" spans="1:29" x14ac:dyDescent="0.2">
      <c r="A170" s="22"/>
      <c r="B170" s="159"/>
      <c r="C170" s="266"/>
      <c r="D170" s="309"/>
      <c r="E170" s="309"/>
      <c r="F170" s="312"/>
      <c r="G170" s="250"/>
      <c r="H170" s="315"/>
      <c r="I170" s="306"/>
      <c r="J170" s="195"/>
      <c r="K170" s="195"/>
      <c r="L170" s="195"/>
      <c r="M170" s="195"/>
      <c r="N170" s="195"/>
      <c r="O170" s="195"/>
      <c r="P170" s="195"/>
      <c r="Q170" s="159"/>
      <c r="R170" s="159"/>
      <c r="S170" s="195"/>
      <c r="T170" s="185"/>
      <c r="U170" s="185"/>
      <c r="V170" s="185"/>
      <c r="W170" s="185"/>
      <c r="X170" s="322"/>
      <c r="Y170" s="244"/>
      <c r="Z170" s="192"/>
      <c r="AA170" s="167"/>
      <c r="AB170" s="167"/>
      <c r="AC170" s="188"/>
    </row>
    <row r="171" spans="1:29" ht="80.25" customHeight="1" x14ac:dyDescent="0.2">
      <c r="A171" s="22"/>
      <c r="B171" s="149"/>
      <c r="C171" s="267"/>
      <c r="D171" s="310"/>
      <c r="E171" s="310"/>
      <c r="F171" s="313"/>
      <c r="G171" s="153"/>
      <c r="H171" s="316"/>
      <c r="I171" s="307"/>
      <c r="J171" s="196"/>
      <c r="K171" s="196"/>
      <c r="L171" s="196"/>
      <c r="M171" s="196"/>
      <c r="N171" s="196"/>
      <c r="O171" s="196"/>
      <c r="P171" s="196"/>
      <c r="Q171" s="149"/>
      <c r="R171" s="149"/>
      <c r="S171" s="196"/>
      <c r="T171" s="186"/>
      <c r="U171" s="186"/>
      <c r="V171" s="186"/>
      <c r="W171" s="186"/>
      <c r="X171" s="318"/>
      <c r="Y171" s="245"/>
      <c r="Z171" s="193"/>
      <c r="AA171" s="168"/>
      <c r="AB171" s="168"/>
      <c r="AC171" s="189"/>
    </row>
    <row r="172" spans="1:29" x14ac:dyDescent="0.2">
      <c r="A172" s="22"/>
      <c r="B172" s="148">
        <v>56</v>
      </c>
      <c r="C172" s="265" t="s">
        <v>97</v>
      </c>
      <c r="D172" s="308" t="s">
        <v>473</v>
      </c>
      <c r="E172" s="308" t="s">
        <v>97</v>
      </c>
      <c r="F172" s="311" t="s">
        <v>115</v>
      </c>
      <c r="G172" s="152" t="s">
        <v>496</v>
      </c>
      <c r="H172" s="314" t="s">
        <v>497</v>
      </c>
      <c r="I172" s="305">
        <v>10000000</v>
      </c>
      <c r="J172" s="194" t="s">
        <v>498</v>
      </c>
      <c r="K172" s="194" t="s">
        <v>86</v>
      </c>
      <c r="L172" s="194" t="s">
        <v>84</v>
      </c>
      <c r="M172" s="194" t="s">
        <v>468</v>
      </c>
      <c r="N172" s="194" t="s">
        <v>84</v>
      </c>
      <c r="O172" s="194" t="s">
        <v>84</v>
      </c>
      <c r="P172" s="194" t="s">
        <v>499</v>
      </c>
      <c r="Q172" s="148" t="s">
        <v>219</v>
      </c>
      <c r="R172" s="148" t="s">
        <v>219</v>
      </c>
      <c r="S172" s="194" t="s">
        <v>500</v>
      </c>
      <c r="T172" s="184">
        <v>50000</v>
      </c>
      <c r="U172" s="184">
        <v>51000</v>
      </c>
      <c r="V172" s="184">
        <v>52000</v>
      </c>
      <c r="W172" s="184">
        <v>53000</v>
      </c>
      <c r="X172" s="317">
        <v>53000</v>
      </c>
      <c r="Y172" s="262">
        <v>51000</v>
      </c>
      <c r="Z172" s="191">
        <v>2499998</v>
      </c>
      <c r="AA172" s="190" t="s">
        <v>681</v>
      </c>
      <c r="AB172" s="190" t="s">
        <v>601</v>
      </c>
      <c r="AC172" s="187" t="s">
        <v>689</v>
      </c>
    </row>
    <row r="173" spans="1:29" x14ac:dyDescent="0.2">
      <c r="A173" s="22"/>
      <c r="B173" s="159"/>
      <c r="C173" s="266"/>
      <c r="D173" s="309"/>
      <c r="E173" s="309"/>
      <c r="F173" s="312"/>
      <c r="G173" s="250"/>
      <c r="H173" s="315"/>
      <c r="I173" s="306"/>
      <c r="J173" s="195"/>
      <c r="K173" s="195"/>
      <c r="L173" s="195"/>
      <c r="M173" s="195"/>
      <c r="N173" s="195"/>
      <c r="O173" s="195"/>
      <c r="P173" s="195"/>
      <c r="Q173" s="159"/>
      <c r="R173" s="159"/>
      <c r="S173" s="195"/>
      <c r="T173" s="185"/>
      <c r="U173" s="185"/>
      <c r="V173" s="185"/>
      <c r="W173" s="185"/>
      <c r="X173" s="322"/>
      <c r="Y173" s="275"/>
      <c r="Z173" s="192"/>
      <c r="AA173" s="167"/>
      <c r="AB173" s="167"/>
      <c r="AC173" s="188"/>
    </row>
    <row r="174" spans="1:29" ht="39" customHeight="1" x14ac:dyDescent="0.2">
      <c r="A174" s="22"/>
      <c r="B174" s="149"/>
      <c r="C174" s="267"/>
      <c r="D174" s="310"/>
      <c r="E174" s="310"/>
      <c r="F174" s="313"/>
      <c r="G174" s="153"/>
      <c r="H174" s="316"/>
      <c r="I174" s="307"/>
      <c r="J174" s="196"/>
      <c r="K174" s="196"/>
      <c r="L174" s="196"/>
      <c r="M174" s="196"/>
      <c r="N174" s="196"/>
      <c r="O174" s="196"/>
      <c r="P174" s="196"/>
      <c r="Q174" s="149"/>
      <c r="R174" s="149"/>
      <c r="S174" s="196"/>
      <c r="T174" s="186"/>
      <c r="U174" s="186"/>
      <c r="V174" s="186"/>
      <c r="W174" s="186"/>
      <c r="X174" s="318"/>
      <c r="Y174" s="263"/>
      <c r="Z174" s="193"/>
      <c r="AA174" s="168"/>
      <c r="AB174" s="168"/>
      <c r="AC174" s="189"/>
    </row>
    <row r="175" spans="1:29" ht="30" x14ac:dyDescent="0.2">
      <c r="A175" s="22"/>
      <c r="B175" s="148">
        <v>57</v>
      </c>
      <c r="C175" s="265" t="s">
        <v>97</v>
      </c>
      <c r="D175" s="308" t="s">
        <v>473</v>
      </c>
      <c r="E175" s="308" t="s">
        <v>97</v>
      </c>
      <c r="F175" s="311" t="s">
        <v>115</v>
      </c>
      <c r="G175" s="152" t="s">
        <v>501</v>
      </c>
      <c r="H175" s="314" t="s">
        <v>502</v>
      </c>
      <c r="I175" s="305">
        <v>120000000</v>
      </c>
      <c r="J175" s="194" t="s">
        <v>503</v>
      </c>
      <c r="K175" s="194" t="s">
        <v>86</v>
      </c>
      <c r="L175" s="194" t="s">
        <v>84</v>
      </c>
      <c r="M175" s="194" t="s">
        <v>468</v>
      </c>
      <c r="N175" s="194" t="s">
        <v>84</v>
      </c>
      <c r="O175" s="194" t="s">
        <v>84</v>
      </c>
      <c r="P175" s="194" t="s">
        <v>504</v>
      </c>
      <c r="Q175" s="194" t="s">
        <v>219</v>
      </c>
      <c r="R175" s="194" t="s">
        <v>505</v>
      </c>
      <c r="S175" s="29" t="s">
        <v>506</v>
      </c>
      <c r="T175" s="47">
        <v>2000</v>
      </c>
      <c r="U175" s="47">
        <v>2000</v>
      </c>
      <c r="V175" s="47">
        <v>2000</v>
      </c>
      <c r="W175" s="47">
        <v>2000</v>
      </c>
      <c r="X175" s="86">
        <v>2000</v>
      </c>
      <c r="Y175" s="55"/>
      <c r="Z175" s="191">
        <v>102513950.37</v>
      </c>
      <c r="AA175" s="190"/>
      <c r="AB175" s="190" t="s">
        <v>682</v>
      </c>
      <c r="AC175" s="187" t="s">
        <v>690</v>
      </c>
    </row>
    <row r="176" spans="1:29" ht="30" x14ac:dyDescent="0.2">
      <c r="A176" s="22"/>
      <c r="B176" s="159"/>
      <c r="C176" s="266"/>
      <c r="D176" s="309"/>
      <c r="E176" s="309"/>
      <c r="F176" s="312"/>
      <c r="G176" s="250"/>
      <c r="H176" s="315"/>
      <c r="I176" s="306"/>
      <c r="J176" s="195"/>
      <c r="K176" s="195"/>
      <c r="L176" s="195"/>
      <c r="M176" s="195"/>
      <c r="N176" s="195"/>
      <c r="O176" s="195"/>
      <c r="P176" s="195"/>
      <c r="Q176" s="195"/>
      <c r="R176" s="195"/>
      <c r="S176" s="29" t="s">
        <v>507</v>
      </c>
      <c r="T176" s="29">
        <v>1800</v>
      </c>
      <c r="U176" s="47">
        <v>35000</v>
      </c>
      <c r="V176" s="47">
        <v>35000</v>
      </c>
      <c r="W176" s="47">
        <v>35000</v>
      </c>
      <c r="X176" s="86">
        <v>35000</v>
      </c>
      <c r="Y176" s="55"/>
      <c r="Z176" s="192"/>
      <c r="AA176" s="167"/>
      <c r="AB176" s="167"/>
      <c r="AC176" s="188"/>
    </row>
    <row r="177" spans="1:29" ht="30" x14ac:dyDescent="0.2">
      <c r="A177" s="22"/>
      <c r="B177" s="159"/>
      <c r="C177" s="266"/>
      <c r="D177" s="309"/>
      <c r="E177" s="309"/>
      <c r="F177" s="312"/>
      <c r="G177" s="250"/>
      <c r="H177" s="315"/>
      <c r="I177" s="306"/>
      <c r="J177" s="195"/>
      <c r="K177" s="195"/>
      <c r="L177" s="195"/>
      <c r="M177" s="195"/>
      <c r="N177" s="195"/>
      <c r="O177" s="195"/>
      <c r="P177" s="195"/>
      <c r="Q177" s="195"/>
      <c r="R177" s="195"/>
      <c r="S177" s="29" t="s">
        <v>508</v>
      </c>
      <c r="T177" s="29">
        <v>1500</v>
      </c>
      <c r="U177" s="47">
        <v>1800</v>
      </c>
      <c r="V177" s="47">
        <v>2000</v>
      </c>
      <c r="W177" s="47">
        <v>2200</v>
      </c>
      <c r="X177" s="86">
        <v>2400</v>
      </c>
      <c r="Y177" s="55"/>
      <c r="Z177" s="192"/>
      <c r="AA177" s="167"/>
      <c r="AB177" s="167"/>
      <c r="AC177" s="188"/>
    </row>
    <row r="178" spans="1:29" ht="128.25" customHeight="1" x14ac:dyDescent="0.2">
      <c r="A178" s="22"/>
      <c r="B178" s="149"/>
      <c r="C178" s="267"/>
      <c r="D178" s="310"/>
      <c r="E178" s="310"/>
      <c r="F178" s="313"/>
      <c r="G178" s="153"/>
      <c r="H178" s="316"/>
      <c r="I178" s="307"/>
      <c r="J178" s="196"/>
      <c r="K178" s="196"/>
      <c r="L178" s="196"/>
      <c r="M178" s="196"/>
      <c r="N178" s="196"/>
      <c r="O178" s="196"/>
      <c r="P178" s="196"/>
      <c r="Q178" s="196"/>
      <c r="R178" s="196"/>
      <c r="S178" s="29" t="s">
        <v>509</v>
      </c>
      <c r="T178" s="29">
        <v>40000</v>
      </c>
      <c r="U178" s="29">
        <v>43000</v>
      </c>
      <c r="V178" s="29">
        <v>46000</v>
      </c>
      <c r="W178" s="29">
        <v>50000</v>
      </c>
      <c r="X178" s="69">
        <v>50000</v>
      </c>
      <c r="Y178" s="55"/>
      <c r="Z178" s="193"/>
      <c r="AA178" s="168"/>
      <c r="AB178" s="168"/>
      <c r="AC178" s="189"/>
    </row>
    <row r="179" spans="1:29" x14ac:dyDescent="0.2">
      <c r="A179" s="22"/>
      <c r="B179" s="148">
        <v>58</v>
      </c>
      <c r="C179" s="265" t="s">
        <v>510</v>
      </c>
      <c r="D179" s="308" t="s">
        <v>511</v>
      </c>
      <c r="E179" s="308" t="s">
        <v>510</v>
      </c>
      <c r="F179" s="311" t="s">
        <v>115</v>
      </c>
      <c r="G179" s="152" t="s">
        <v>512</v>
      </c>
      <c r="H179" s="314" t="s">
        <v>513</v>
      </c>
      <c r="I179" s="305">
        <v>4720000</v>
      </c>
      <c r="J179" s="194" t="s">
        <v>514</v>
      </c>
      <c r="K179" s="194" t="s">
        <v>86</v>
      </c>
      <c r="L179" s="194" t="s">
        <v>84</v>
      </c>
      <c r="M179" s="194" t="s">
        <v>468</v>
      </c>
      <c r="N179" s="194" t="s">
        <v>84</v>
      </c>
      <c r="O179" s="194" t="s">
        <v>84</v>
      </c>
      <c r="P179" s="194" t="s">
        <v>515</v>
      </c>
      <c r="Q179" s="148" t="s">
        <v>219</v>
      </c>
      <c r="R179" s="148" t="s">
        <v>219</v>
      </c>
      <c r="S179" s="194" t="s">
        <v>516</v>
      </c>
      <c r="T179" s="184">
        <v>120</v>
      </c>
      <c r="U179" s="184">
        <v>125</v>
      </c>
      <c r="V179" s="184">
        <v>135</v>
      </c>
      <c r="W179" s="184">
        <v>150</v>
      </c>
      <c r="X179" s="227">
        <v>165</v>
      </c>
      <c r="Y179" s="243" t="s">
        <v>691</v>
      </c>
      <c r="Z179" s="234" t="s">
        <v>692</v>
      </c>
      <c r="AA179" s="190" t="s">
        <v>693</v>
      </c>
      <c r="AB179" s="190" t="s">
        <v>601</v>
      </c>
      <c r="AC179" s="187" t="s">
        <v>694</v>
      </c>
    </row>
    <row r="180" spans="1:29" x14ac:dyDescent="0.2">
      <c r="A180" s="22"/>
      <c r="B180" s="159"/>
      <c r="C180" s="266"/>
      <c r="D180" s="309"/>
      <c r="E180" s="309"/>
      <c r="F180" s="312"/>
      <c r="G180" s="250"/>
      <c r="H180" s="315"/>
      <c r="I180" s="306"/>
      <c r="J180" s="195"/>
      <c r="K180" s="195"/>
      <c r="L180" s="195"/>
      <c r="M180" s="195"/>
      <c r="N180" s="195"/>
      <c r="O180" s="195"/>
      <c r="P180" s="195"/>
      <c r="Q180" s="159"/>
      <c r="R180" s="159"/>
      <c r="S180" s="195"/>
      <c r="T180" s="185"/>
      <c r="U180" s="185"/>
      <c r="V180" s="185"/>
      <c r="W180" s="185"/>
      <c r="X180" s="228"/>
      <c r="Y180" s="244"/>
      <c r="Z180" s="235"/>
      <c r="AA180" s="167"/>
      <c r="AB180" s="167"/>
      <c r="AC180" s="188"/>
    </row>
    <row r="181" spans="1:29" ht="98.25" customHeight="1" x14ac:dyDescent="0.2">
      <c r="A181" s="22"/>
      <c r="B181" s="149"/>
      <c r="C181" s="267"/>
      <c r="D181" s="310"/>
      <c r="E181" s="310"/>
      <c r="F181" s="313"/>
      <c r="G181" s="153"/>
      <c r="H181" s="316"/>
      <c r="I181" s="307"/>
      <c r="J181" s="196"/>
      <c r="K181" s="196"/>
      <c r="L181" s="196"/>
      <c r="M181" s="196"/>
      <c r="N181" s="196"/>
      <c r="O181" s="196"/>
      <c r="P181" s="196"/>
      <c r="Q181" s="149"/>
      <c r="R181" s="149"/>
      <c r="S181" s="196"/>
      <c r="T181" s="186"/>
      <c r="U181" s="186"/>
      <c r="V181" s="186"/>
      <c r="W181" s="186"/>
      <c r="X181" s="229"/>
      <c r="Y181" s="245"/>
      <c r="Z181" s="236"/>
      <c r="AA181" s="168"/>
      <c r="AB181" s="168"/>
      <c r="AC181" s="189"/>
    </row>
    <row r="182" spans="1:29" x14ac:dyDescent="0.2">
      <c r="A182" s="22"/>
      <c r="B182" s="148">
        <v>59</v>
      </c>
      <c r="C182" s="265" t="s">
        <v>97</v>
      </c>
      <c r="D182" s="308" t="s">
        <v>517</v>
      </c>
      <c r="E182" s="308" t="s">
        <v>97</v>
      </c>
      <c r="F182" s="311" t="s">
        <v>115</v>
      </c>
      <c r="G182" s="152" t="s">
        <v>518</v>
      </c>
      <c r="H182" s="314" t="s">
        <v>519</v>
      </c>
      <c r="I182" s="305">
        <v>60674802</v>
      </c>
      <c r="J182" s="194" t="s">
        <v>520</v>
      </c>
      <c r="K182" s="194" t="s">
        <v>86</v>
      </c>
      <c r="L182" s="194" t="s">
        <v>84</v>
      </c>
      <c r="M182" s="194" t="s">
        <v>468</v>
      </c>
      <c r="N182" s="194" t="s">
        <v>84</v>
      </c>
      <c r="O182" s="194" t="s">
        <v>84</v>
      </c>
      <c r="P182" s="194" t="s">
        <v>521</v>
      </c>
      <c r="Q182" s="148" t="s">
        <v>219</v>
      </c>
      <c r="R182" s="148" t="s">
        <v>219</v>
      </c>
      <c r="S182" s="194" t="s">
        <v>522</v>
      </c>
      <c r="T182" s="330">
        <v>14837601</v>
      </c>
      <c r="U182" s="330">
        <v>14844139</v>
      </c>
      <c r="V182" s="330">
        <v>14830663</v>
      </c>
      <c r="W182" s="330">
        <v>15500000</v>
      </c>
      <c r="X182" s="333">
        <v>15500000</v>
      </c>
      <c r="Y182" s="243" t="s">
        <v>695</v>
      </c>
      <c r="Z182" s="246">
        <v>18123290.600000001</v>
      </c>
      <c r="AA182" s="190" t="s">
        <v>696</v>
      </c>
      <c r="AB182" s="190" t="s">
        <v>601</v>
      </c>
      <c r="AC182" s="187" t="s">
        <v>697</v>
      </c>
    </row>
    <row r="183" spans="1:29" x14ac:dyDescent="0.2">
      <c r="A183" s="22"/>
      <c r="B183" s="159"/>
      <c r="C183" s="266"/>
      <c r="D183" s="309"/>
      <c r="E183" s="309"/>
      <c r="F183" s="312"/>
      <c r="G183" s="250"/>
      <c r="H183" s="315"/>
      <c r="I183" s="306"/>
      <c r="J183" s="195"/>
      <c r="K183" s="195"/>
      <c r="L183" s="195"/>
      <c r="M183" s="195"/>
      <c r="N183" s="195"/>
      <c r="O183" s="195"/>
      <c r="P183" s="195"/>
      <c r="Q183" s="159"/>
      <c r="R183" s="159"/>
      <c r="S183" s="195"/>
      <c r="T183" s="331"/>
      <c r="U183" s="331"/>
      <c r="V183" s="331"/>
      <c r="W183" s="331"/>
      <c r="X183" s="334"/>
      <c r="Y183" s="244"/>
      <c r="Z183" s="247"/>
      <c r="AA183" s="167"/>
      <c r="AB183" s="167"/>
      <c r="AC183" s="188"/>
    </row>
    <row r="184" spans="1:29" ht="86.25" customHeight="1" x14ac:dyDescent="0.2">
      <c r="A184" s="22"/>
      <c r="B184" s="149"/>
      <c r="C184" s="267"/>
      <c r="D184" s="310"/>
      <c r="E184" s="310"/>
      <c r="F184" s="313"/>
      <c r="G184" s="153"/>
      <c r="H184" s="316"/>
      <c r="I184" s="307"/>
      <c r="J184" s="196"/>
      <c r="K184" s="196"/>
      <c r="L184" s="196"/>
      <c r="M184" s="196"/>
      <c r="N184" s="196"/>
      <c r="O184" s="196"/>
      <c r="P184" s="196"/>
      <c r="Q184" s="149"/>
      <c r="R184" s="149"/>
      <c r="S184" s="196"/>
      <c r="T184" s="332"/>
      <c r="U184" s="332"/>
      <c r="V184" s="332"/>
      <c r="W184" s="332"/>
      <c r="X184" s="335"/>
      <c r="Y184" s="245"/>
      <c r="Z184" s="248"/>
      <c r="AA184" s="168"/>
      <c r="AB184" s="168"/>
      <c r="AC184" s="189"/>
    </row>
    <row r="185" spans="1:29" ht="60" x14ac:dyDescent="0.2">
      <c r="A185" s="22"/>
      <c r="B185" s="148">
        <v>60</v>
      </c>
      <c r="C185" s="265" t="s">
        <v>97</v>
      </c>
      <c r="D185" s="308" t="s">
        <v>523</v>
      </c>
      <c r="E185" s="308" t="s">
        <v>97</v>
      </c>
      <c r="F185" s="311" t="s">
        <v>115</v>
      </c>
      <c r="G185" s="152" t="s">
        <v>524</v>
      </c>
      <c r="H185" s="314" t="s">
        <v>525</v>
      </c>
      <c r="I185" s="305">
        <v>2000000</v>
      </c>
      <c r="J185" s="194" t="s">
        <v>526</v>
      </c>
      <c r="K185" s="194" t="s">
        <v>86</v>
      </c>
      <c r="L185" s="194" t="s">
        <v>84</v>
      </c>
      <c r="M185" s="194" t="s">
        <v>468</v>
      </c>
      <c r="N185" s="194" t="s">
        <v>84</v>
      </c>
      <c r="O185" s="194" t="s">
        <v>84</v>
      </c>
      <c r="P185" s="194" t="s">
        <v>527</v>
      </c>
      <c r="Q185" s="148" t="s">
        <v>219</v>
      </c>
      <c r="R185" s="148" t="s">
        <v>219</v>
      </c>
      <c r="S185" s="29" t="s">
        <v>528</v>
      </c>
      <c r="T185" s="29">
        <v>1150</v>
      </c>
      <c r="U185" s="47">
        <v>1250</v>
      </c>
      <c r="V185" s="47">
        <v>1400</v>
      </c>
      <c r="W185" s="47">
        <v>1600</v>
      </c>
      <c r="X185" s="86">
        <v>1700</v>
      </c>
      <c r="Y185" s="55">
        <v>3960</v>
      </c>
      <c r="Z185" s="191">
        <v>21097.8</v>
      </c>
      <c r="AA185" s="190" t="s">
        <v>84</v>
      </c>
      <c r="AB185" s="190" t="s">
        <v>698</v>
      </c>
      <c r="AC185" s="187" t="s">
        <v>699</v>
      </c>
    </row>
    <row r="186" spans="1:29" x14ac:dyDescent="0.2">
      <c r="A186" s="22"/>
      <c r="B186" s="159"/>
      <c r="C186" s="266"/>
      <c r="D186" s="309"/>
      <c r="E186" s="309"/>
      <c r="F186" s="312"/>
      <c r="G186" s="250"/>
      <c r="H186" s="315"/>
      <c r="I186" s="306"/>
      <c r="J186" s="195"/>
      <c r="K186" s="195"/>
      <c r="L186" s="195"/>
      <c r="M186" s="195"/>
      <c r="N186" s="195"/>
      <c r="O186" s="195"/>
      <c r="P186" s="195"/>
      <c r="Q186" s="159"/>
      <c r="R186" s="159"/>
      <c r="S186" s="194" t="s">
        <v>529</v>
      </c>
      <c r="T186" s="194">
        <v>0</v>
      </c>
      <c r="U186" s="194">
        <v>50</v>
      </c>
      <c r="V186" s="194">
        <v>150</v>
      </c>
      <c r="W186" s="194">
        <v>300</v>
      </c>
      <c r="X186" s="227">
        <v>350</v>
      </c>
      <c r="Y186" s="243">
        <v>0</v>
      </c>
      <c r="Z186" s="192"/>
      <c r="AA186" s="167"/>
      <c r="AB186" s="167"/>
      <c r="AC186" s="188"/>
    </row>
    <row r="187" spans="1:29" ht="60.75" customHeight="1" x14ac:dyDescent="0.2">
      <c r="A187" s="22"/>
      <c r="B187" s="149"/>
      <c r="C187" s="267"/>
      <c r="D187" s="310"/>
      <c r="E187" s="310"/>
      <c r="F187" s="313"/>
      <c r="G187" s="250"/>
      <c r="H187" s="316"/>
      <c r="I187" s="307"/>
      <c r="J187" s="196"/>
      <c r="K187" s="196"/>
      <c r="L187" s="196"/>
      <c r="M187" s="196"/>
      <c r="N187" s="196"/>
      <c r="O187" s="196"/>
      <c r="P187" s="196"/>
      <c r="Q187" s="149"/>
      <c r="R187" s="149"/>
      <c r="S187" s="196"/>
      <c r="T187" s="196"/>
      <c r="U187" s="196"/>
      <c r="V187" s="196"/>
      <c r="W187" s="196"/>
      <c r="X187" s="229"/>
      <c r="Y187" s="245"/>
      <c r="Z187" s="193"/>
      <c r="AA187" s="168"/>
      <c r="AB187" s="168"/>
      <c r="AC187" s="189"/>
    </row>
    <row r="188" spans="1:29" x14ac:dyDescent="0.2">
      <c r="A188" s="22"/>
      <c r="B188" s="148">
        <v>61</v>
      </c>
      <c r="C188" s="265" t="s">
        <v>97</v>
      </c>
      <c r="D188" s="308" t="s">
        <v>473</v>
      </c>
      <c r="E188" s="308" t="s">
        <v>97</v>
      </c>
      <c r="F188" s="311" t="s">
        <v>115</v>
      </c>
      <c r="G188" s="250"/>
      <c r="H188" s="314" t="s">
        <v>530</v>
      </c>
      <c r="I188" s="305">
        <v>880000</v>
      </c>
      <c r="J188" s="194" t="s">
        <v>531</v>
      </c>
      <c r="K188" s="194" t="s">
        <v>86</v>
      </c>
      <c r="L188" s="194" t="s">
        <v>84</v>
      </c>
      <c r="M188" s="194" t="s">
        <v>468</v>
      </c>
      <c r="N188" s="194" t="s">
        <v>85</v>
      </c>
      <c r="O188" s="194" t="s">
        <v>85</v>
      </c>
      <c r="P188" s="194" t="s">
        <v>532</v>
      </c>
      <c r="Q188" s="148" t="s">
        <v>219</v>
      </c>
      <c r="R188" s="148" t="s">
        <v>219</v>
      </c>
      <c r="S188" s="194" t="s">
        <v>533</v>
      </c>
      <c r="T188" s="194">
        <v>230</v>
      </c>
      <c r="U188" s="184">
        <v>235</v>
      </c>
      <c r="V188" s="184">
        <v>240</v>
      </c>
      <c r="W188" s="184">
        <v>250</v>
      </c>
      <c r="X188" s="227">
        <v>250</v>
      </c>
      <c r="Y188" s="243">
        <v>288</v>
      </c>
      <c r="Z188" s="246">
        <v>209000</v>
      </c>
      <c r="AA188" s="327" t="s">
        <v>84</v>
      </c>
      <c r="AB188" s="327" t="s">
        <v>682</v>
      </c>
      <c r="AC188" s="187" t="s">
        <v>700</v>
      </c>
    </row>
    <row r="189" spans="1:29" x14ac:dyDescent="0.2">
      <c r="A189" s="22"/>
      <c r="B189" s="159"/>
      <c r="C189" s="266"/>
      <c r="D189" s="309"/>
      <c r="E189" s="309"/>
      <c r="F189" s="312"/>
      <c r="G189" s="250"/>
      <c r="H189" s="315"/>
      <c r="I189" s="306"/>
      <c r="J189" s="195"/>
      <c r="K189" s="195"/>
      <c r="L189" s="195"/>
      <c r="M189" s="195"/>
      <c r="N189" s="195"/>
      <c r="O189" s="195"/>
      <c r="P189" s="195"/>
      <c r="Q189" s="159"/>
      <c r="R189" s="159"/>
      <c r="S189" s="195"/>
      <c r="T189" s="195"/>
      <c r="U189" s="185"/>
      <c r="V189" s="185"/>
      <c r="W189" s="185"/>
      <c r="X189" s="228"/>
      <c r="Y189" s="244"/>
      <c r="Z189" s="247"/>
      <c r="AA189" s="328"/>
      <c r="AB189" s="328"/>
      <c r="AC189" s="188"/>
    </row>
    <row r="190" spans="1:29" ht="48.75" customHeight="1" x14ac:dyDescent="0.2">
      <c r="A190" s="22"/>
      <c r="B190" s="149"/>
      <c r="C190" s="267"/>
      <c r="D190" s="310"/>
      <c r="E190" s="310"/>
      <c r="F190" s="313"/>
      <c r="G190" s="153"/>
      <c r="H190" s="316"/>
      <c r="I190" s="307"/>
      <c r="J190" s="196"/>
      <c r="K190" s="196"/>
      <c r="L190" s="196"/>
      <c r="M190" s="196"/>
      <c r="N190" s="196"/>
      <c r="O190" s="196"/>
      <c r="P190" s="196"/>
      <c r="Q190" s="149"/>
      <c r="R190" s="149"/>
      <c r="S190" s="196"/>
      <c r="T190" s="196"/>
      <c r="U190" s="186"/>
      <c r="V190" s="186"/>
      <c r="W190" s="186"/>
      <c r="X190" s="229"/>
      <c r="Y190" s="245"/>
      <c r="Z190" s="248"/>
      <c r="AA190" s="329"/>
      <c r="AB190" s="329"/>
      <c r="AC190" s="189"/>
    </row>
    <row r="191" spans="1:29" ht="30" x14ac:dyDescent="0.2">
      <c r="A191" s="22"/>
      <c r="B191" s="148">
        <v>62</v>
      </c>
      <c r="C191" s="265" t="s">
        <v>534</v>
      </c>
      <c r="D191" s="148" t="s">
        <v>105</v>
      </c>
      <c r="E191" s="148" t="s">
        <v>534</v>
      </c>
      <c r="F191" s="150" t="s">
        <v>214</v>
      </c>
      <c r="G191" s="152" t="s">
        <v>535</v>
      </c>
      <c r="H191" s="154" t="s">
        <v>536</v>
      </c>
      <c r="I191" s="156">
        <v>40053000</v>
      </c>
      <c r="J191" s="148" t="s">
        <v>537</v>
      </c>
      <c r="K191" s="148" t="s">
        <v>86</v>
      </c>
      <c r="L191" s="148" t="s">
        <v>84</v>
      </c>
      <c r="M191" s="148"/>
      <c r="N191" s="148" t="s">
        <v>85</v>
      </c>
      <c r="O191" s="148" t="s">
        <v>84</v>
      </c>
      <c r="P191" s="194" t="s">
        <v>538</v>
      </c>
      <c r="Q191" s="148" t="s">
        <v>219</v>
      </c>
      <c r="R191" s="148" t="s">
        <v>219</v>
      </c>
      <c r="S191" s="46" t="s">
        <v>539</v>
      </c>
      <c r="T191" s="47">
        <v>445350</v>
      </c>
      <c r="U191" s="47">
        <v>445400</v>
      </c>
      <c r="V191" s="47">
        <v>445450</v>
      </c>
      <c r="W191" s="48">
        <v>445500</v>
      </c>
      <c r="X191" s="89">
        <v>445550</v>
      </c>
      <c r="Y191" s="90">
        <v>498072</v>
      </c>
      <c r="Z191" s="191">
        <v>12792916.27</v>
      </c>
      <c r="AA191" s="190" t="s">
        <v>730</v>
      </c>
      <c r="AB191" s="190" t="s">
        <v>609</v>
      </c>
      <c r="AC191" s="187" t="s">
        <v>609</v>
      </c>
    </row>
    <row r="192" spans="1:29" ht="30" x14ac:dyDescent="0.2">
      <c r="A192" s="22"/>
      <c r="B192" s="159"/>
      <c r="C192" s="266"/>
      <c r="D192" s="159"/>
      <c r="E192" s="159"/>
      <c r="F192" s="249"/>
      <c r="G192" s="250"/>
      <c r="H192" s="251"/>
      <c r="I192" s="157"/>
      <c r="J192" s="159"/>
      <c r="K192" s="159"/>
      <c r="L192" s="159"/>
      <c r="M192" s="159"/>
      <c r="N192" s="159"/>
      <c r="O192" s="159"/>
      <c r="P192" s="195"/>
      <c r="Q192" s="159"/>
      <c r="R192" s="159"/>
      <c r="S192" s="46" t="s">
        <v>540</v>
      </c>
      <c r="T192" s="47">
        <v>265490</v>
      </c>
      <c r="U192" s="47">
        <v>265500</v>
      </c>
      <c r="V192" s="47">
        <v>265550</v>
      </c>
      <c r="W192" s="48">
        <v>265600</v>
      </c>
      <c r="X192" s="89">
        <v>265610</v>
      </c>
      <c r="Y192" s="90">
        <v>350450</v>
      </c>
      <c r="Z192" s="192"/>
      <c r="AA192" s="167"/>
      <c r="AB192" s="167"/>
      <c r="AC192" s="188"/>
    </row>
    <row r="193" spans="1:29" ht="30" x14ac:dyDescent="0.2">
      <c r="A193" s="22"/>
      <c r="B193" s="159"/>
      <c r="C193" s="266"/>
      <c r="D193" s="159"/>
      <c r="E193" s="159"/>
      <c r="F193" s="249"/>
      <c r="G193" s="250"/>
      <c r="H193" s="251"/>
      <c r="I193" s="157"/>
      <c r="J193" s="159"/>
      <c r="K193" s="159"/>
      <c r="L193" s="159"/>
      <c r="M193" s="159"/>
      <c r="N193" s="159"/>
      <c r="O193" s="159"/>
      <c r="P193" s="195"/>
      <c r="Q193" s="149"/>
      <c r="R193" s="149"/>
      <c r="S193" s="46" t="s">
        <v>541</v>
      </c>
      <c r="T193" s="47">
        <v>1509510</v>
      </c>
      <c r="U193" s="47">
        <v>1509520</v>
      </c>
      <c r="V193" s="47">
        <v>1509530</v>
      </c>
      <c r="W193" s="48">
        <v>1509540</v>
      </c>
      <c r="X193" s="89">
        <v>1509545</v>
      </c>
      <c r="Y193" s="90">
        <v>1497432</v>
      </c>
      <c r="Z193" s="192"/>
      <c r="AA193" s="167"/>
      <c r="AB193" s="167"/>
      <c r="AC193" s="188"/>
    </row>
    <row r="194" spans="1:29" ht="30" x14ac:dyDescent="0.2">
      <c r="A194" s="22"/>
      <c r="B194" s="159"/>
      <c r="C194" s="266"/>
      <c r="D194" s="159"/>
      <c r="E194" s="159"/>
      <c r="F194" s="249"/>
      <c r="G194" s="250"/>
      <c r="H194" s="251"/>
      <c r="I194" s="157"/>
      <c r="J194" s="159"/>
      <c r="K194" s="159"/>
      <c r="L194" s="159"/>
      <c r="M194" s="159"/>
      <c r="N194" s="159"/>
      <c r="O194" s="159"/>
      <c r="P194" s="195"/>
      <c r="Q194" s="148" t="s">
        <v>219</v>
      </c>
      <c r="R194" s="148" t="s">
        <v>219</v>
      </c>
      <c r="S194" s="46" t="s">
        <v>542</v>
      </c>
      <c r="T194" s="29">
        <v>1.5</v>
      </c>
      <c r="U194" s="29">
        <v>1.45</v>
      </c>
      <c r="V194" s="29">
        <v>1.4</v>
      </c>
      <c r="W194" s="51">
        <v>1.35</v>
      </c>
      <c r="X194" s="91">
        <v>1.3</v>
      </c>
      <c r="Y194" s="92">
        <v>1.45</v>
      </c>
      <c r="Z194" s="192"/>
      <c r="AA194" s="167"/>
      <c r="AB194" s="167"/>
      <c r="AC194" s="188"/>
    </row>
    <row r="195" spans="1:29" ht="30" x14ac:dyDescent="0.2">
      <c r="A195" s="22"/>
      <c r="B195" s="159"/>
      <c r="C195" s="266"/>
      <c r="D195" s="159"/>
      <c r="E195" s="159"/>
      <c r="F195" s="249"/>
      <c r="G195" s="250"/>
      <c r="H195" s="251"/>
      <c r="I195" s="157"/>
      <c r="J195" s="159"/>
      <c r="K195" s="159"/>
      <c r="L195" s="159"/>
      <c r="M195" s="159"/>
      <c r="N195" s="159"/>
      <c r="O195" s="159"/>
      <c r="P195" s="195"/>
      <c r="Q195" s="159"/>
      <c r="R195" s="159"/>
      <c r="S195" s="46" t="s">
        <v>543</v>
      </c>
      <c r="T195" s="47">
        <v>64650</v>
      </c>
      <c r="U195" s="47">
        <v>64660</v>
      </c>
      <c r="V195" s="47">
        <v>64670</v>
      </c>
      <c r="W195" s="48">
        <v>64680</v>
      </c>
      <c r="X195" s="89">
        <v>64690</v>
      </c>
      <c r="Y195" s="90">
        <v>68730</v>
      </c>
      <c r="Z195" s="192"/>
      <c r="AA195" s="167"/>
      <c r="AB195" s="167"/>
      <c r="AC195" s="188"/>
    </row>
    <row r="196" spans="1:29" ht="286.5" customHeight="1" x14ac:dyDescent="0.2">
      <c r="A196" s="22"/>
      <c r="B196" s="149"/>
      <c r="C196" s="267"/>
      <c r="D196" s="149"/>
      <c r="E196" s="149"/>
      <c r="F196" s="151"/>
      <c r="G196" s="153"/>
      <c r="H196" s="155"/>
      <c r="I196" s="158"/>
      <c r="J196" s="149"/>
      <c r="K196" s="149"/>
      <c r="L196" s="149"/>
      <c r="M196" s="149"/>
      <c r="N196" s="149"/>
      <c r="O196" s="149"/>
      <c r="P196" s="196"/>
      <c r="Q196" s="149"/>
      <c r="R196" s="149"/>
      <c r="S196" s="46" t="s">
        <v>544</v>
      </c>
      <c r="T196" s="47">
        <v>90000</v>
      </c>
      <c r="U196" s="47">
        <v>90010</v>
      </c>
      <c r="V196" s="47">
        <v>90020</v>
      </c>
      <c r="W196" s="48">
        <v>90030</v>
      </c>
      <c r="X196" s="89">
        <v>90035</v>
      </c>
      <c r="Y196" s="90">
        <v>191210</v>
      </c>
      <c r="Z196" s="193"/>
      <c r="AA196" s="168"/>
      <c r="AB196" s="168"/>
      <c r="AC196" s="189"/>
    </row>
    <row r="197" spans="1:29" ht="60" x14ac:dyDescent="0.2">
      <c r="A197" s="22"/>
      <c r="B197" s="148">
        <v>63</v>
      </c>
      <c r="C197" s="265" t="s">
        <v>534</v>
      </c>
      <c r="D197" s="148" t="s">
        <v>105</v>
      </c>
      <c r="E197" s="148" t="s">
        <v>534</v>
      </c>
      <c r="F197" s="150" t="s">
        <v>145</v>
      </c>
      <c r="G197" s="152" t="s">
        <v>545</v>
      </c>
      <c r="H197" s="154" t="s">
        <v>546</v>
      </c>
      <c r="I197" s="156">
        <v>4100000</v>
      </c>
      <c r="J197" s="148" t="s">
        <v>547</v>
      </c>
      <c r="K197" s="148" t="s">
        <v>86</v>
      </c>
      <c r="L197" s="148" t="s">
        <v>85</v>
      </c>
      <c r="M197" s="148" t="s">
        <v>548</v>
      </c>
      <c r="N197" s="148" t="s">
        <v>84</v>
      </c>
      <c r="O197" s="148" t="s">
        <v>84</v>
      </c>
      <c r="P197" s="51" t="s">
        <v>549</v>
      </c>
      <c r="Q197" s="51" t="s">
        <v>550</v>
      </c>
      <c r="R197" s="148" t="s">
        <v>551</v>
      </c>
      <c r="S197" s="197" t="s">
        <v>552</v>
      </c>
      <c r="T197" s="194">
        <v>0</v>
      </c>
      <c r="U197" s="194">
        <v>0</v>
      </c>
      <c r="V197" s="194">
        <v>1</v>
      </c>
      <c r="W197" s="148">
        <v>0</v>
      </c>
      <c r="X197" s="252">
        <v>0</v>
      </c>
      <c r="Y197" s="243"/>
      <c r="Z197" s="234"/>
      <c r="AA197" s="190"/>
      <c r="AB197" s="190" t="s">
        <v>601</v>
      </c>
      <c r="AC197" s="187" t="s">
        <v>701</v>
      </c>
    </row>
    <row r="198" spans="1:29" ht="88.5" customHeight="1" x14ac:dyDescent="0.2">
      <c r="A198" s="22"/>
      <c r="B198" s="149"/>
      <c r="C198" s="267"/>
      <c r="D198" s="149"/>
      <c r="E198" s="149"/>
      <c r="F198" s="151"/>
      <c r="G198" s="153"/>
      <c r="H198" s="155"/>
      <c r="I198" s="157"/>
      <c r="J198" s="159"/>
      <c r="K198" s="149"/>
      <c r="L198" s="149"/>
      <c r="M198" s="149"/>
      <c r="N198" s="149"/>
      <c r="O198" s="149"/>
      <c r="P198" s="51" t="s">
        <v>553</v>
      </c>
      <c r="Q198" s="51" t="s">
        <v>551</v>
      </c>
      <c r="R198" s="149"/>
      <c r="S198" s="199"/>
      <c r="T198" s="196"/>
      <c r="U198" s="196"/>
      <c r="V198" s="196"/>
      <c r="W198" s="149"/>
      <c r="X198" s="254"/>
      <c r="Y198" s="245"/>
      <c r="Z198" s="236"/>
      <c r="AA198" s="168"/>
      <c r="AB198" s="168"/>
      <c r="AC198" s="189"/>
    </row>
    <row r="199" spans="1:29" ht="60" x14ac:dyDescent="0.2">
      <c r="A199" s="22"/>
      <c r="B199" s="148">
        <v>64</v>
      </c>
      <c r="C199" s="265" t="s">
        <v>534</v>
      </c>
      <c r="D199" s="148" t="s">
        <v>105</v>
      </c>
      <c r="E199" s="148" t="s">
        <v>534</v>
      </c>
      <c r="F199" s="150" t="s">
        <v>145</v>
      </c>
      <c r="G199" s="152" t="s">
        <v>554</v>
      </c>
      <c r="H199" s="154" t="s">
        <v>555</v>
      </c>
      <c r="I199" s="157"/>
      <c r="J199" s="159"/>
      <c r="K199" s="148" t="s">
        <v>86</v>
      </c>
      <c r="L199" s="148" t="s">
        <v>85</v>
      </c>
      <c r="M199" s="148" t="s">
        <v>548</v>
      </c>
      <c r="N199" s="148" t="s">
        <v>84</v>
      </c>
      <c r="O199" s="148" t="s">
        <v>84</v>
      </c>
      <c r="P199" s="51" t="s">
        <v>556</v>
      </c>
      <c r="Q199" s="51" t="s">
        <v>550</v>
      </c>
      <c r="R199" s="148" t="s">
        <v>550</v>
      </c>
      <c r="S199" s="46" t="s">
        <v>557</v>
      </c>
      <c r="T199" s="29">
        <v>2</v>
      </c>
      <c r="U199" s="29">
        <v>4</v>
      </c>
      <c r="V199" s="29">
        <v>0</v>
      </c>
      <c r="W199" s="51">
        <v>0</v>
      </c>
      <c r="X199" s="91">
        <v>0</v>
      </c>
      <c r="Y199" s="92">
        <v>4</v>
      </c>
      <c r="Z199" s="93">
        <v>23986.880000000001</v>
      </c>
      <c r="AA199" s="94" t="s">
        <v>702</v>
      </c>
      <c r="AB199" s="64" t="s">
        <v>606</v>
      </c>
      <c r="AC199" s="65" t="s">
        <v>703</v>
      </c>
    </row>
    <row r="200" spans="1:29" ht="90" x14ac:dyDescent="0.2">
      <c r="A200" s="22"/>
      <c r="B200" s="149"/>
      <c r="C200" s="267"/>
      <c r="D200" s="149"/>
      <c r="E200" s="149"/>
      <c r="F200" s="151"/>
      <c r="G200" s="153"/>
      <c r="H200" s="155"/>
      <c r="I200" s="157"/>
      <c r="J200" s="159"/>
      <c r="K200" s="149"/>
      <c r="L200" s="149"/>
      <c r="M200" s="149"/>
      <c r="N200" s="149"/>
      <c r="O200" s="149"/>
      <c r="P200" s="51" t="s">
        <v>558</v>
      </c>
      <c r="Q200" s="51" t="s">
        <v>559</v>
      </c>
      <c r="R200" s="149"/>
      <c r="S200" s="46" t="s">
        <v>560</v>
      </c>
      <c r="T200" s="29">
        <v>0</v>
      </c>
      <c r="U200" s="29">
        <v>1</v>
      </c>
      <c r="V200" s="29">
        <v>0</v>
      </c>
      <c r="W200" s="51">
        <v>0</v>
      </c>
      <c r="X200" s="91">
        <v>0</v>
      </c>
      <c r="Y200" s="92"/>
      <c r="Z200" s="94"/>
      <c r="AA200" s="94" t="s">
        <v>702</v>
      </c>
      <c r="AB200" s="64" t="s">
        <v>601</v>
      </c>
      <c r="AC200" s="65" t="s">
        <v>704</v>
      </c>
    </row>
    <row r="201" spans="1:29" ht="60" x14ac:dyDescent="0.2">
      <c r="A201" s="22"/>
      <c r="B201" s="148">
        <v>65</v>
      </c>
      <c r="C201" s="265" t="s">
        <v>534</v>
      </c>
      <c r="D201" s="148" t="s">
        <v>105</v>
      </c>
      <c r="E201" s="148" t="s">
        <v>534</v>
      </c>
      <c r="F201" s="150" t="s">
        <v>145</v>
      </c>
      <c r="G201" s="152" t="s">
        <v>561</v>
      </c>
      <c r="H201" s="154" t="s">
        <v>562</v>
      </c>
      <c r="I201" s="157"/>
      <c r="J201" s="159"/>
      <c r="K201" s="148" t="s">
        <v>86</v>
      </c>
      <c r="L201" s="148" t="s">
        <v>85</v>
      </c>
      <c r="M201" s="148" t="s">
        <v>548</v>
      </c>
      <c r="N201" s="148" t="s">
        <v>84</v>
      </c>
      <c r="O201" s="148" t="s">
        <v>84</v>
      </c>
      <c r="P201" s="51" t="s">
        <v>563</v>
      </c>
      <c r="Q201" s="51" t="s">
        <v>550</v>
      </c>
      <c r="R201" s="148" t="s">
        <v>564</v>
      </c>
      <c r="S201" s="46" t="s">
        <v>565</v>
      </c>
      <c r="T201" s="29">
        <v>0</v>
      </c>
      <c r="U201" s="29">
        <v>5</v>
      </c>
      <c r="V201" s="29">
        <v>10</v>
      </c>
      <c r="W201" s="51">
        <v>15</v>
      </c>
      <c r="X201" s="91">
        <v>20</v>
      </c>
      <c r="Y201" s="92"/>
      <c r="Z201" s="94"/>
      <c r="AA201" s="64"/>
      <c r="AB201" s="190" t="s">
        <v>601</v>
      </c>
      <c r="AC201" s="187" t="s">
        <v>705</v>
      </c>
    </row>
    <row r="202" spans="1:29" ht="60" x14ac:dyDescent="0.2">
      <c r="A202" s="22"/>
      <c r="B202" s="149"/>
      <c r="C202" s="267"/>
      <c r="D202" s="149"/>
      <c r="E202" s="149"/>
      <c r="F202" s="151"/>
      <c r="G202" s="153"/>
      <c r="H202" s="155"/>
      <c r="I202" s="157"/>
      <c r="J202" s="159"/>
      <c r="K202" s="149"/>
      <c r="L202" s="149"/>
      <c r="M202" s="149"/>
      <c r="N202" s="149"/>
      <c r="O202" s="149"/>
      <c r="P202" s="51" t="s">
        <v>566</v>
      </c>
      <c r="Q202" s="51" t="s">
        <v>564</v>
      </c>
      <c r="R202" s="149"/>
      <c r="S202" s="46" t="s">
        <v>567</v>
      </c>
      <c r="T202" s="29">
        <v>0</v>
      </c>
      <c r="U202" s="29">
        <v>0</v>
      </c>
      <c r="V202" s="29">
        <v>0</v>
      </c>
      <c r="W202" s="51">
        <v>12</v>
      </c>
      <c r="X202" s="91">
        <v>12</v>
      </c>
      <c r="Y202" s="92"/>
      <c r="Z202" s="94"/>
      <c r="AA202" s="64"/>
      <c r="AB202" s="168"/>
      <c r="AC202" s="189"/>
    </row>
    <row r="203" spans="1:29" ht="60" x14ac:dyDescent="0.2">
      <c r="A203" s="22"/>
      <c r="B203" s="148">
        <v>66</v>
      </c>
      <c r="C203" s="265" t="s">
        <v>534</v>
      </c>
      <c r="D203" s="148" t="s">
        <v>105</v>
      </c>
      <c r="E203" s="148" t="s">
        <v>534</v>
      </c>
      <c r="F203" s="150" t="s">
        <v>145</v>
      </c>
      <c r="G203" s="152" t="s">
        <v>568</v>
      </c>
      <c r="H203" s="154" t="s">
        <v>569</v>
      </c>
      <c r="I203" s="157"/>
      <c r="J203" s="159"/>
      <c r="K203" s="148" t="s">
        <v>86</v>
      </c>
      <c r="L203" s="148" t="s">
        <v>85</v>
      </c>
      <c r="M203" s="148" t="s">
        <v>548</v>
      </c>
      <c r="N203" s="148" t="s">
        <v>84</v>
      </c>
      <c r="O203" s="148" t="s">
        <v>84</v>
      </c>
      <c r="P203" s="148" t="s">
        <v>570</v>
      </c>
      <c r="Q203" s="148" t="s">
        <v>571</v>
      </c>
      <c r="R203" s="148" t="s">
        <v>571</v>
      </c>
      <c r="S203" s="46" t="s">
        <v>572</v>
      </c>
      <c r="T203" s="29">
        <v>0</v>
      </c>
      <c r="U203" s="29">
        <v>1</v>
      </c>
      <c r="V203" s="29">
        <v>0</v>
      </c>
      <c r="W203" s="51">
        <v>0</v>
      </c>
      <c r="X203" s="91">
        <v>0</v>
      </c>
      <c r="Y203" s="95">
        <v>0</v>
      </c>
      <c r="Z203" s="94"/>
      <c r="AA203" s="64"/>
      <c r="AB203" s="64" t="s">
        <v>706</v>
      </c>
      <c r="AC203" s="65" t="s">
        <v>707</v>
      </c>
    </row>
    <row r="204" spans="1:29" ht="45" x14ac:dyDescent="0.2">
      <c r="A204" s="22"/>
      <c r="B204" s="159"/>
      <c r="C204" s="266"/>
      <c r="D204" s="159"/>
      <c r="E204" s="159"/>
      <c r="F204" s="249"/>
      <c r="G204" s="250"/>
      <c r="H204" s="251"/>
      <c r="I204" s="157"/>
      <c r="J204" s="159"/>
      <c r="K204" s="159"/>
      <c r="L204" s="159"/>
      <c r="M204" s="159"/>
      <c r="N204" s="159"/>
      <c r="O204" s="159"/>
      <c r="P204" s="159"/>
      <c r="Q204" s="159"/>
      <c r="R204" s="159"/>
      <c r="S204" s="46" t="s">
        <v>573</v>
      </c>
      <c r="T204" s="29">
        <v>0</v>
      </c>
      <c r="U204" s="29">
        <v>60</v>
      </c>
      <c r="V204" s="29">
        <v>60</v>
      </c>
      <c r="W204" s="51">
        <v>0</v>
      </c>
      <c r="X204" s="91">
        <v>0</v>
      </c>
      <c r="Y204" s="95">
        <v>60</v>
      </c>
      <c r="Z204" s="93">
        <v>311140.68</v>
      </c>
      <c r="AA204" s="64"/>
      <c r="AB204" s="64" t="s">
        <v>606</v>
      </c>
      <c r="AC204" s="65" t="s">
        <v>708</v>
      </c>
    </row>
    <row r="205" spans="1:29" x14ac:dyDescent="0.2">
      <c r="A205" s="22"/>
      <c r="B205" s="159"/>
      <c r="C205" s="266"/>
      <c r="D205" s="159"/>
      <c r="E205" s="159"/>
      <c r="F205" s="249"/>
      <c r="G205" s="250"/>
      <c r="H205" s="251"/>
      <c r="I205" s="157"/>
      <c r="J205" s="159"/>
      <c r="K205" s="159"/>
      <c r="L205" s="159"/>
      <c r="M205" s="159"/>
      <c r="N205" s="159"/>
      <c r="O205" s="159"/>
      <c r="P205" s="159"/>
      <c r="Q205" s="159"/>
      <c r="R205" s="159"/>
      <c r="S205" s="46" t="s">
        <v>574</v>
      </c>
      <c r="T205" s="29">
        <v>0</v>
      </c>
      <c r="U205" s="29">
        <v>1</v>
      </c>
      <c r="V205" s="29">
        <v>0</v>
      </c>
      <c r="W205" s="51">
        <v>0</v>
      </c>
      <c r="X205" s="91">
        <v>0</v>
      </c>
      <c r="Y205" s="95">
        <v>2</v>
      </c>
      <c r="Z205" s="191">
        <v>156355.70000000001</v>
      </c>
      <c r="AA205" s="64"/>
      <c r="AB205" s="64" t="s">
        <v>606</v>
      </c>
      <c r="AC205" s="65" t="s">
        <v>709</v>
      </c>
    </row>
    <row r="206" spans="1:29" ht="45" x14ac:dyDescent="0.2">
      <c r="A206" s="22"/>
      <c r="B206" s="159"/>
      <c r="C206" s="266"/>
      <c r="D206" s="159"/>
      <c r="E206" s="159"/>
      <c r="F206" s="249"/>
      <c r="G206" s="250"/>
      <c r="H206" s="251"/>
      <c r="I206" s="157"/>
      <c r="J206" s="159"/>
      <c r="K206" s="159"/>
      <c r="L206" s="159"/>
      <c r="M206" s="159"/>
      <c r="N206" s="159"/>
      <c r="O206" s="159"/>
      <c r="P206" s="159"/>
      <c r="Q206" s="159"/>
      <c r="R206" s="159"/>
      <c r="S206" s="46" t="s">
        <v>575</v>
      </c>
      <c r="T206" s="29">
        <v>0</v>
      </c>
      <c r="U206" s="29">
        <v>60</v>
      </c>
      <c r="V206" s="29">
        <v>60</v>
      </c>
      <c r="W206" s="51">
        <v>0</v>
      </c>
      <c r="X206" s="91">
        <v>0</v>
      </c>
      <c r="Y206" s="95">
        <v>60</v>
      </c>
      <c r="Z206" s="193"/>
      <c r="AA206" s="64"/>
      <c r="AB206" s="64" t="s">
        <v>606</v>
      </c>
      <c r="AC206" s="65" t="s">
        <v>710</v>
      </c>
    </row>
    <row r="207" spans="1:29" ht="54" customHeight="1" x14ac:dyDescent="0.2">
      <c r="A207" s="22"/>
      <c r="B207" s="159"/>
      <c r="C207" s="266"/>
      <c r="D207" s="159"/>
      <c r="E207" s="159"/>
      <c r="F207" s="249"/>
      <c r="G207" s="250"/>
      <c r="H207" s="251"/>
      <c r="I207" s="157"/>
      <c r="J207" s="159"/>
      <c r="K207" s="159"/>
      <c r="L207" s="159"/>
      <c r="M207" s="159"/>
      <c r="N207" s="159"/>
      <c r="O207" s="159"/>
      <c r="P207" s="149"/>
      <c r="Q207" s="149"/>
      <c r="R207" s="159"/>
      <c r="S207" s="46" t="s">
        <v>576</v>
      </c>
      <c r="T207" s="29">
        <v>0</v>
      </c>
      <c r="U207" s="29">
        <v>1</v>
      </c>
      <c r="V207" s="29">
        <v>1</v>
      </c>
      <c r="W207" s="51">
        <v>1</v>
      </c>
      <c r="X207" s="91">
        <v>1</v>
      </c>
      <c r="Y207" s="95">
        <v>2</v>
      </c>
      <c r="Z207" s="93">
        <v>130505.22</v>
      </c>
      <c r="AA207" s="64"/>
      <c r="AB207" s="64" t="s">
        <v>606</v>
      </c>
      <c r="AC207" s="65" t="s">
        <v>711</v>
      </c>
    </row>
    <row r="208" spans="1:29" ht="45" x14ac:dyDescent="0.2">
      <c r="A208" s="22"/>
      <c r="B208" s="159"/>
      <c r="C208" s="266"/>
      <c r="D208" s="159"/>
      <c r="E208" s="159"/>
      <c r="F208" s="249"/>
      <c r="G208" s="250"/>
      <c r="H208" s="251"/>
      <c r="I208" s="157"/>
      <c r="J208" s="159"/>
      <c r="K208" s="159"/>
      <c r="L208" s="159"/>
      <c r="M208" s="159"/>
      <c r="N208" s="159"/>
      <c r="O208" s="159"/>
      <c r="P208" s="148" t="s">
        <v>577</v>
      </c>
      <c r="Q208" s="148" t="s">
        <v>571</v>
      </c>
      <c r="R208" s="159"/>
      <c r="S208" s="46" t="s">
        <v>578</v>
      </c>
      <c r="T208" s="29">
        <v>0</v>
      </c>
      <c r="U208" s="47">
        <v>40000</v>
      </c>
      <c r="V208" s="47">
        <v>40000</v>
      </c>
      <c r="W208" s="51">
        <v>0</v>
      </c>
      <c r="X208" s="91">
        <v>0</v>
      </c>
      <c r="Y208" s="96">
        <v>40000</v>
      </c>
      <c r="Z208" s="93">
        <v>124250</v>
      </c>
      <c r="AA208" s="64"/>
      <c r="AB208" s="64" t="s">
        <v>606</v>
      </c>
      <c r="AC208" s="65" t="s">
        <v>712</v>
      </c>
    </row>
    <row r="209" spans="1:29" ht="45" x14ac:dyDescent="0.2">
      <c r="A209" s="22"/>
      <c r="B209" s="159"/>
      <c r="C209" s="266"/>
      <c r="D209" s="159"/>
      <c r="E209" s="159"/>
      <c r="F209" s="249"/>
      <c r="G209" s="250"/>
      <c r="H209" s="251"/>
      <c r="I209" s="157"/>
      <c r="J209" s="159"/>
      <c r="K209" s="159"/>
      <c r="L209" s="159"/>
      <c r="M209" s="159"/>
      <c r="N209" s="159"/>
      <c r="O209" s="159"/>
      <c r="P209" s="159"/>
      <c r="Q209" s="159"/>
      <c r="R209" s="159"/>
      <c r="S209" s="46" t="s">
        <v>579</v>
      </c>
      <c r="T209" s="29">
        <v>0</v>
      </c>
      <c r="U209" s="47">
        <v>40000</v>
      </c>
      <c r="V209" s="47">
        <v>40000</v>
      </c>
      <c r="W209" s="51">
        <v>0</v>
      </c>
      <c r="X209" s="91">
        <v>0</v>
      </c>
      <c r="Y209" s="92" t="s">
        <v>713</v>
      </c>
      <c r="Z209" s="93"/>
      <c r="AA209" s="64"/>
      <c r="AB209" s="64" t="s">
        <v>706</v>
      </c>
      <c r="AC209" s="97" t="s">
        <v>713</v>
      </c>
    </row>
    <row r="210" spans="1:29" ht="45" x14ac:dyDescent="0.2">
      <c r="A210" s="22"/>
      <c r="B210" s="159"/>
      <c r="C210" s="266"/>
      <c r="D210" s="159"/>
      <c r="E210" s="159"/>
      <c r="F210" s="249"/>
      <c r="G210" s="250"/>
      <c r="H210" s="251"/>
      <c r="I210" s="157"/>
      <c r="J210" s="159"/>
      <c r="K210" s="159"/>
      <c r="L210" s="159"/>
      <c r="M210" s="159"/>
      <c r="N210" s="159"/>
      <c r="O210" s="159"/>
      <c r="P210" s="159"/>
      <c r="Q210" s="159"/>
      <c r="R210" s="159"/>
      <c r="S210" s="46" t="s">
        <v>580</v>
      </c>
      <c r="T210" s="29">
        <v>0</v>
      </c>
      <c r="U210" s="47">
        <v>40000</v>
      </c>
      <c r="V210" s="47">
        <v>40000</v>
      </c>
      <c r="W210" s="51">
        <v>0</v>
      </c>
      <c r="X210" s="91">
        <v>0</v>
      </c>
      <c r="Y210" s="92" t="s">
        <v>713</v>
      </c>
      <c r="Z210" s="93"/>
      <c r="AA210" s="64"/>
      <c r="AB210" s="64" t="s">
        <v>706</v>
      </c>
      <c r="AC210" s="97" t="s">
        <v>713</v>
      </c>
    </row>
    <row r="211" spans="1:29" ht="45" x14ac:dyDescent="0.2">
      <c r="A211" s="22"/>
      <c r="B211" s="149"/>
      <c r="C211" s="267"/>
      <c r="D211" s="149"/>
      <c r="E211" s="149"/>
      <c r="F211" s="151"/>
      <c r="G211" s="153"/>
      <c r="H211" s="155"/>
      <c r="I211" s="157"/>
      <c r="J211" s="159"/>
      <c r="K211" s="149"/>
      <c r="L211" s="149"/>
      <c r="M211" s="149"/>
      <c r="N211" s="149"/>
      <c r="O211" s="149"/>
      <c r="P211" s="149"/>
      <c r="Q211" s="149"/>
      <c r="R211" s="149"/>
      <c r="S211" s="46" t="s">
        <v>581</v>
      </c>
      <c r="T211" s="29">
        <v>0</v>
      </c>
      <c r="U211" s="47">
        <v>1</v>
      </c>
      <c r="V211" s="47">
        <v>1</v>
      </c>
      <c r="W211" s="51">
        <v>0</v>
      </c>
      <c r="X211" s="91">
        <v>0</v>
      </c>
      <c r="Y211" s="92" t="s">
        <v>714</v>
      </c>
      <c r="Z211" s="93"/>
      <c r="AA211" s="64"/>
      <c r="AB211" s="64" t="s">
        <v>632</v>
      </c>
      <c r="AC211" s="65" t="s">
        <v>715</v>
      </c>
    </row>
    <row r="212" spans="1:29" ht="60" x14ac:dyDescent="0.2">
      <c r="A212" s="22"/>
      <c r="B212" s="148">
        <v>67</v>
      </c>
      <c r="C212" s="265" t="s">
        <v>534</v>
      </c>
      <c r="D212" s="148" t="s">
        <v>105</v>
      </c>
      <c r="E212" s="148" t="s">
        <v>534</v>
      </c>
      <c r="F212" s="150" t="s">
        <v>145</v>
      </c>
      <c r="G212" s="152" t="s">
        <v>582</v>
      </c>
      <c r="H212" s="154" t="s">
        <v>583</v>
      </c>
      <c r="I212" s="157"/>
      <c r="J212" s="159"/>
      <c r="K212" s="148" t="s">
        <v>86</v>
      </c>
      <c r="L212" s="148" t="s">
        <v>85</v>
      </c>
      <c r="M212" s="148" t="s">
        <v>548</v>
      </c>
      <c r="N212" s="148" t="s">
        <v>84</v>
      </c>
      <c r="O212" s="148" t="s">
        <v>84</v>
      </c>
      <c r="P212" s="51" t="s">
        <v>584</v>
      </c>
      <c r="Q212" s="51" t="s">
        <v>571</v>
      </c>
      <c r="R212" s="148" t="s">
        <v>564</v>
      </c>
      <c r="S212" s="197" t="s">
        <v>585</v>
      </c>
      <c r="T212" s="194">
        <v>0</v>
      </c>
      <c r="U212" s="194">
        <v>0</v>
      </c>
      <c r="V212" s="194">
        <v>0</v>
      </c>
      <c r="W212" s="148">
        <v>3</v>
      </c>
      <c r="X212" s="252">
        <v>0</v>
      </c>
      <c r="Y212" s="243"/>
      <c r="Z212" s="234"/>
      <c r="AA212" s="190"/>
      <c r="AB212" s="190" t="s">
        <v>706</v>
      </c>
      <c r="AC212" s="187" t="s">
        <v>707</v>
      </c>
    </row>
    <row r="213" spans="1:29" x14ac:dyDescent="0.2">
      <c r="A213" s="22"/>
      <c r="B213" s="149"/>
      <c r="C213" s="267"/>
      <c r="D213" s="149"/>
      <c r="E213" s="149"/>
      <c r="F213" s="151"/>
      <c r="G213" s="153"/>
      <c r="H213" s="155"/>
      <c r="I213" s="158"/>
      <c r="J213" s="149"/>
      <c r="K213" s="149"/>
      <c r="L213" s="149"/>
      <c r="M213" s="149"/>
      <c r="N213" s="149"/>
      <c r="O213" s="149"/>
      <c r="P213" s="51" t="s">
        <v>586</v>
      </c>
      <c r="Q213" s="51" t="s">
        <v>564</v>
      </c>
      <c r="R213" s="149"/>
      <c r="S213" s="199"/>
      <c r="T213" s="196"/>
      <c r="U213" s="196"/>
      <c r="V213" s="196"/>
      <c r="W213" s="149"/>
      <c r="X213" s="254"/>
      <c r="Y213" s="245"/>
      <c r="Z213" s="236"/>
      <c r="AA213" s="168"/>
      <c r="AB213" s="168"/>
      <c r="AC213" s="189"/>
    </row>
    <row r="214" spans="1:29" ht="90" customHeight="1" x14ac:dyDescent="0.2">
      <c r="A214" s="22"/>
      <c r="B214" s="148">
        <v>68</v>
      </c>
      <c r="C214" s="265" t="s">
        <v>534</v>
      </c>
      <c r="D214" s="148" t="s">
        <v>105</v>
      </c>
      <c r="E214" s="148" t="s">
        <v>534</v>
      </c>
      <c r="F214" s="150" t="s">
        <v>115</v>
      </c>
      <c r="G214" s="152" t="s">
        <v>587</v>
      </c>
      <c r="H214" s="154" t="s">
        <v>588</v>
      </c>
      <c r="I214" s="156">
        <v>2635000</v>
      </c>
      <c r="J214" s="148" t="s">
        <v>589</v>
      </c>
      <c r="K214" s="148">
        <v>0</v>
      </c>
      <c r="L214" s="148" t="s">
        <v>85</v>
      </c>
      <c r="M214" s="148"/>
      <c r="N214" s="148" t="s">
        <v>85</v>
      </c>
      <c r="O214" s="148" t="s">
        <v>85</v>
      </c>
      <c r="P214" s="148" t="s">
        <v>590</v>
      </c>
      <c r="Q214" s="194" t="s">
        <v>591</v>
      </c>
      <c r="R214" s="148" t="s">
        <v>219</v>
      </c>
      <c r="S214" s="51" t="s">
        <v>592</v>
      </c>
      <c r="T214" s="29">
        <v>2</v>
      </c>
      <c r="U214" s="29">
        <v>2</v>
      </c>
      <c r="V214" s="29">
        <v>3</v>
      </c>
      <c r="W214" s="51">
        <v>5</v>
      </c>
      <c r="X214" s="91">
        <v>7</v>
      </c>
      <c r="Y214" s="92">
        <v>1</v>
      </c>
      <c r="Z214" s="93">
        <v>84503.13</v>
      </c>
      <c r="AA214" s="190"/>
      <c r="AB214" s="64" t="s">
        <v>606</v>
      </c>
      <c r="AC214" s="65" t="s">
        <v>716</v>
      </c>
    </row>
    <row r="215" spans="1:29" ht="120" x14ac:dyDescent="0.2">
      <c r="A215" s="22"/>
      <c r="B215" s="159"/>
      <c r="C215" s="266"/>
      <c r="D215" s="159"/>
      <c r="E215" s="159"/>
      <c r="F215" s="249"/>
      <c r="G215" s="250"/>
      <c r="H215" s="251"/>
      <c r="I215" s="157"/>
      <c r="J215" s="159"/>
      <c r="K215" s="159"/>
      <c r="L215" s="159"/>
      <c r="M215" s="159"/>
      <c r="N215" s="159"/>
      <c r="O215" s="159"/>
      <c r="P215" s="159"/>
      <c r="Q215" s="195"/>
      <c r="R215" s="159"/>
      <c r="S215" s="51" t="s">
        <v>593</v>
      </c>
      <c r="T215" s="29">
        <v>10</v>
      </c>
      <c r="U215" s="29">
        <v>15</v>
      </c>
      <c r="V215" s="29">
        <v>20</v>
      </c>
      <c r="W215" s="51">
        <v>20</v>
      </c>
      <c r="X215" s="91">
        <v>20</v>
      </c>
      <c r="Y215" s="92">
        <v>11</v>
      </c>
      <c r="Z215" s="93">
        <v>171187.5</v>
      </c>
      <c r="AA215" s="167"/>
      <c r="AB215" s="64" t="s">
        <v>606</v>
      </c>
      <c r="AC215" s="65" t="s">
        <v>717</v>
      </c>
    </row>
    <row r="216" spans="1:29" ht="105" x14ac:dyDescent="0.2">
      <c r="A216" s="22"/>
      <c r="B216" s="149"/>
      <c r="C216" s="267"/>
      <c r="D216" s="149"/>
      <c r="E216" s="149"/>
      <c r="F216" s="151"/>
      <c r="G216" s="153"/>
      <c r="H216" s="155"/>
      <c r="I216" s="158"/>
      <c r="J216" s="149"/>
      <c r="K216" s="149"/>
      <c r="L216" s="149"/>
      <c r="M216" s="149"/>
      <c r="N216" s="149"/>
      <c r="O216" s="149"/>
      <c r="P216" s="149"/>
      <c r="Q216" s="196"/>
      <c r="R216" s="149"/>
      <c r="S216" s="51" t="s">
        <v>594</v>
      </c>
      <c r="T216" s="29">
        <v>5</v>
      </c>
      <c r="U216" s="29">
        <v>5</v>
      </c>
      <c r="V216" s="29">
        <v>5</v>
      </c>
      <c r="W216" s="51">
        <v>5</v>
      </c>
      <c r="X216" s="91">
        <v>5</v>
      </c>
      <c r="Y216" s="92">
        <v>10</v>
      </c>
      <c r="Z216" s="94">
        <v>0</v>
      </c>
      <c r="AA216" s="168"/>
      <c r="AB216" s="64" t="s">
        <v>606</v>
      </c>
      <c r="AC216" s="65" t="s">
        <v>718</v>
      </c>
    </row>
    <row r="217" spans="1:29" x14ac:dyDescent="0.2">
      <c r="A217" s="22"/>
      <c r="B217" s="148">
        <v>69</v>
      </c>
      <c r="C217" s="265" t="s">
        <v>534</v>
      </c>
      <c r="D217" s="148" t="s">
        <v>105</v>
      </c>
      <c r="E217" s="148" t="s">
        <v>534</v>
      </c>
      <c r="F217" s="150" t="s">
        <v>115</v>
      </c>
      <c r="G217" s="152" t="s">
        <v>595</v>
      </c>
      <c r="H217" s="324" t="s">
        <v>596</v>
      </c>
      <c r="I217" s="156">
        <v>4600000</v>
      </c>
      <c r="J217" s="148" t="s">
        <v>597</v>
      </c>
      <c r="K217" s="148">
        <v>0</v>
      </c>
      <c r="L217" s="148" t="s">
        <v>85</v>
      </c>
      <c r="M217" s="148"/>
      <c r="N217" s="148" t="s">
        <v>85</v>
      </c>
      <c r="O217" s="148" t="s">
        <v>85</v>
      </c>
      <c r="P217" s="194" t="s">
        <v>598</v>
      </c>
      <c r="Q217" s="148" t="s">
        <v>219</v>
      </c>
      <c r="R217" s="148" t="s">
        <v>219</v>
      </c>
      <c r="S217" s="197" t="s">
        <v>599</v>
      </c>
      <c r="T217" s="194">
        <v>0</v>
      </c>
      <c r="U217" s="148" t="s">
        <v>600</v>
      </c>
      <c r="V217" s="148" t="s">
        <v>600</v>
      </c>
      <c r="W217" s="148" t="s">
        <v>600</v>
      </c>
      <c r="X217" s="252" t="s">
        <v>600</v>
      </c>
      <c r="Y217" s="224">
        <v>35307</v>
      </c>
      <c r="Z217" s="191">
        <v>1303539</v>
      </c>
      <c r="AA217" s="190"/>
      <c r="AB217" s="190" t="s">
        <v>606</v>
      </c>
      <c r="AC217" s="187" t="s">
        <v>719</v>
      </c>
    </row>
    <row r="218" spans="1:29" x14ac:dyDescent="0.2">
      <c r="A218" s="22"/>
      <c r="B218" s="159"/>
      <c r="C218" s="266"/>
      <c r="D218" s="159"/>
      <c r="E218" s="159"/>
      <c r="F218" s="249"/>
      <c r="G218" s="250"/>
      <c r="H218" s="325"/>
      <c r="I218" s="157"/>
      <c r="J218" s="159"/>
      <c r="K218" s="159"/>
      <c r="L218" s="159"/>
      <c r="M218" s="159"/>
      <c r="N218" s="159"/>
      <c r="O218" s="159"/>
      <c r="P218" s="195"/>
      <c r="Q218" s="159"/>
      <c r="R218" s="159"/>
      <c r="S218" s="198"/>
      <c r="T218" s="195"/>
      <c r="U218" s="159"/>
      <c r="V218" s="159"/>
      <c r="W218" s="159"/>
      <c r="X218" s="253"/>
      <c r="Y218" s="225"/>
      <c r="Z218" s="192"/>
      <c r="AA218" s="167"/>
      <c r="AB218" s="167"/>
      <c r="AC218" s="188"/>
    </row>
    <row r="219" spans="1:29" ht="39.75" customHeight="1" thickBot="1" x14ac:dyDescent="0.25">
      <c r="A219" s="22"/>
      <c r="B219" s="149"/>
      <c r="C219" s="267"/>
      <c r="D219" s="149"/>
      <c r="E219" s="149"/>
      <c r="F219" s="151"/>
      <c r="G219" s="323"/>
      <c r="H219" s="326"/>
      <c r="I219" s="158"/>
      <c r="J219" s="149"/>
      <c r="K219" s="149"/>
      <c r="L219" s="149"/>
      <c r="M219" s="149"/>
      <c r="N219" s="149"/>
      <c r="O219" s="149"/>
      <c r="P219" s="196"/>
      <c r="Q219" s="149"/>
      <c r="R219" s="149"/>
      <c r="S219" s="199"/>
      <c r="T219" s="196"/>
      <c r="U219" s="149"/>
      <c r="V219" s="149"/>
      <c r="W219" s="149"/>
      <c r="X219" s="254"/>
      <c r="Y219" s="226"/>
      <c r="Z219" s="193"/>
      <c r="AA219" s="168"/>
      <c r="AB219" s="168"/>
      <c r="AC219" s="189"/>
    </row>
    <row r="220" spans="1:29" ht="15.75" thickTop="1" x14ac:dyDescent="0.2">
      <c r="A220" s="98"/>
      <c r="B220" s="160"/>
      <c r="C220" s="163" t="s">
        <v>97</v>
      </c>
      <c r="D220" s="166" t="s">
        <v>720</v>
      </c>
      <c r="E220" s="166" t="s">
        <v>97</v>
      </c>
      <c r="F220" s="169" t="s">
        <v>721</v>
      </c>
      <c r="G220" s="172" t="s">
        <v>722</v>
      </c>
      <c r="H220" s="175" t="s">
        <v>723</v>
      </c>
      <c r="I220" s="178">
        <v>15000000</v>
      </c>
      <c r="J220" s="166" t="s">
        <v>724</v>
      </c>
      <c r="K220" s="166" t="s">
        <v>86</v>
      </c>
      <c r="L220" s="166" t="s">
        <v>84</v>
      </c>
      <c r="M220" s="166" t="s">
        <v>468</v>
      </c>
      <c r="N220" s="166" t="s">
        <v>84</v>
      </c>
      <c r="O220" s="166" t="s">
        <v>84</v>
      </c>
      <c r="P220" s="166" t="s">
        <v>725</v>
      </c>
      <c r="Q220" s="166" t="s">
        <v>726</v>
      </c>
      <c r="R220" s="181" t="s">
        <v>727</v>
      </c>
      <c r="S220" s="142" t="s">
        <v>728</v>
      </c>
      <c r="T220" s="145">
        <v>50000000</v>
      </c>
      <c r="U220" s="145">
        <v>50000000</v>
      </c>
      <c r="V220" s="145">
        <v>55000000</v>
      </c>
      <c r="W220" s="145">
        <v>60000000</v>
      </c>
      <c r="X220" s="221">
        <v>62000000</v>
      </c>
      <c r="Y220" s="224">
        <v>61844711</v>
      </c>
      <c r="Z220" s="191">
        <v>4999999.58</v>
      </c>
      <c r="AA220" s="190" t="s">
        <v>84</v>
      </c>
      <c r="AB220" s="190" t="s">
        <v>682</v>
      </c>
      <c r="AC220" s="187" t="s">
        <v>729</v>
      </c>
    </row>
    <row r="221" spans="1:29" x14ac:dyDescent="0.2">
      <c r="A221" s="98"/>
      <c r="B221" s="161"/>
      <c r="C221" s="164"/>
      <c r="D221" s="167"/>
      <c r="E221" s="167"/>
      <c r="F221" s="170"/>
      <c r="G221" s="173"/>
      <c r="H221" s="176"/>
      <c r="I221" s="179"/>
      <c r="J221" s="167"/>
      <c r="K221" s="167"/>
      <c r="L221" s="167"/>
      <c r="M221" s="167"/>
      <c r="N221" s="167"/>
      <c r="O221" s="167"/>
      <c r="P221" s="167"/>
      <c r="Q221" s="167"/>
      <c r="R221" s="182"/>
      <c r="S221" s="143"/>
      <c r="T221" s="146"/>
      <c r="U221" s="146"/>
      <c r="V221" s="146"/>
      <c r="W221" s="146"/>
      <c r="X221" s="222"/>
      <c r="Y221" s="225"/>
      <c r="Z221" s="192"/>
      <c r="AA221" s="167"/>
      <c r="AB221" s="167"/>
      <c r="AC221" s="188"/>
    </row>
    <row r="222" spans="1:29" ht="42" customHeight="1" thickBot="1" x14ac:dyDescent="0.25">
      <c r="A222" s="98"/>
      <c r="B222" s="162"/>
      <c r="C222" s="165"/>
      <c r="D222" s="168"/>
      <c r="E222" s="168"/>
      <c r="F222" s="171"/>
      <c r="G222" s="174"/>
      <c r="H222" s="177"/>
      <c r="I222" s="180"/>
      <c r="J222" s="168"/>
      <c r="K222" s="168"/>
      <c r="L222" s="168"/>
      <c r="M222" s="168"/>
      <c r="N222" s="168"/>
      <c r="O222" s="168"/>
      <c r="P222" s="168"/>
      <c r="Q222" s="168"/>
      <c r="R222" s="183"/>
      <c r="S222" s="144"/>
      <c r="T222" s="147"/>
      <c r="U222" s="147"/>
      <c r="V222" s="147"/>
      <c r="W222" s="147"/>
      <c r="X222" s="223"/>
      <c r="Y222" s="226"/>
      <c r="Z222" s="193"/>
      <c r="AA222" s="168"/>
      <c r="AB222" s="168"/>
      <c r="AC222" s="189"/>
    </row>
    <row r="223" spans="1:29" ht="15.75" thickTop="1" x14ac:dyDescent="0.2">
      <c r="A223" s="98"/>
      <c r="B223" s="30"/>
      <c r="C223" s="105"/>
      <c r="D223" s="30"/>
      <c r="E223" s="30"/>
      <c r="F223" s="30"/>
      <c r="G223" s="30"/>
      <c r="H223" s="30"/>
      <c r="I223" s="30"/>
      <c r="J223" s="30"/>
      <c r="K223" s="30"/>
      <c r="L223" s="30"/>
      <c r="M223" s="30"/>
      <c r="N223" s="30"/>
      <c r="O223" s="30"/>
      <c r="P223" s="30"/>
      <c r="Q223" s="30"/>
      <c r="R223" s="30"/>
      <c r="S223" s="30"/>
      <c r="T223" s="30"/>
      <c r="U223" s="30"/>
      <c r="V223" s="30"/>
      <c r="W223" s="30"/>
      <c r="X223" s="30"/>
      <c r="Y223" s="98"/>
      <c r="Z223" s="98"/>
      <c r="AA223" s="98"/>
      <c r="AB223" s="98"/>
      <c r="AC223" s="22"/>
    </row>
    <row r="224" spans="1:29" x14ac:dyDescent="0.2">
      <c r="C224" s="106"/>
      <c r="F224" s="98"/>
      <c r="G224" s="99"/>
      <c r="H224" s="22"/>
      <c r="S224" s="98"/>
      <c r="AC224" s="23"/>
    </row>
    <row r="225" spans="3:29" x14ac:dyDescent="0.2">
      <c r="C225" s="106"/>
      <c r="F225" s="98"/>
      <c r="G225" s="99"/>
      <c r="H225" s="22"/>
      <c r="S225" s="98"/>
      <c r="AC225" s="23"/>
    </row>
    <row r="226" spans="3:29" x14ac:dyDescent="0.2">
      <c r="C226" s="106"/>
      <c r="F226" s="98"/>
      <c r="G226" s="99"/>
      <c r="H226" s="22"/>
      <c r="S226" s="98"/>
      <c r="AC226" s="23"/>
    </row>
    <row r="227" spans="3:29" x14ac:dyDescent="0.2">
      <c r="C227" s="106"/>
      <c r="F227" s="98"/>
      <c r="G227" s="99"/>
      <c r="H227" s="22"/>
      <c r="S227" s="98"/>
      <c r="AC227" s="23"/>
    </row>
    <row r="228" spans="3:29" x14ac:dyDescent="0.2">
      <c r="C228" s="106"/>
      <c r="F228" s="98"/>
      <c r="G228" s="99"/>
      <c r="H228" s="22"/>
      <c r="S228" s="98"/>
      <c r="AC228" s="23"/>
    </row>
    <row r="229" spans="3:29" x14ac:dyDescent="0.2">
      <c r="C229" s="106"/>
      <c r="F229" s="98"/>
      <c r="G229" s="99"/>
      <c r="H229" s="22"/>
      <c r="S229" s="98"/>
      <c r="AC229" s="23"/>
    </row>
    <row r="230" spans="3:29" x14ac:dyDescent="0.2">
      <c r="C230" s="106"/>
      <c r="F230" s="98"/>
      <c r="G230" s="99"/>
      <c r="H230" s="22"/>
      <c r="S230" s="98"/>
      <c r="AC230" s="23"/>
    </row>
    <row r="231" spans="3:29" x14ac:dyDescent="0.2">
      <c r="C231" s="106"/>
      <c r="F231" s="98"/>
      <c r="G231" s="99"/>
      <c r="H231" s="22"/>
      <c r="S231" s="98"/>
      <c r="AC231" s="23"/>
    </row>
    <row r="232" spans="3:29" x14ac:dyDescent="0.2">
      <c r="C232" s="106"/>
      <c r="F232" s="98"/>
      <c r="G232" s="99"/>
      <c r="H232" s="22"/>
      <c r="S232" s="98"/>
      <c r="AC232" s="23"/>
    </row>
    <row r="233" spans="3:29" x14ac:dyDescent="0.2">
      <c r="C233" s="106"/>
      <c r="F233" s="98"/>
      <c r="G233" s="99"/>
      <c r="H233" s="22"/>
      <c r="S233" s="98"/>
      <c r="AC233" s="23"/>
    </row>
    <row r="234" spans="3:29" x14ac:dyDescent="0.2">
      <c r="C234" s="106"/>
      <c r="F234" s="98"/>
      <c r="G234" s="99"/>
      <c r="H234" s="22"/>
      <c r="S234" s="98"/>
      <c r="AC234" s="23"/>
    </row>
    <row r="235" spans="3:29" x14ac:dyDescent="0.2">
      <c r="C235" s="106"/>
      <c r="F235" s="98"/>
      <c r="G235" s="99"/>
      <c r="H235" s="22"/>
      <c r="S235" s="98"/>
      <c r="AC235" s="23"/>
    </row>
    <row r="236" spans="3:29" x14ac:dyDescent="0.2">
      <c r="C236" s="106"/>
      <c r="F236" s="98"/>
      <c r="G236" s="99"/>
      <c r="H236" s="22"/>
      <c r="S236" s="98"/>
      <c r="AC236" s="23"/>
    </row>
    <row r="237" spans="3:29" x14ac:dyDescent="0.2">
      <c r="C237" s="106"/>
      <c r="F237" s="98"/>
      <c r="G237" s="99"/>
      <c r="H237" s="22"/>
      <c r="S237" s="98"/>
      <c r="AC237" s="23"/>
    </row>
    <row r="238" spans="3:29" x14ac:dyDescent="0.2">
      <c r="C238" s="106"/>
      <c r="F238" s="98"/>
      <c r="G238" s="99"/>
      <c r="H238" s="22"/>
      <c r="S238" s="98"/>
      <c r="AC238" s="23"/>
    </row>
    <row r="239" spans="3:29" x14ac:dyDescent="0.2">
      <c r="C239" s="106"/>
      <c r="F239" s="98"/>
      <c r="G239" s="99"/>
      <c r="H239" s="22"/>
      <c r="S239" s="98"/>
      <c r="AC239" s="23"/>
    </row>
    <row r="240" spans="3:29" x14ac:dyDescent="0.2">
      <c r="C240" s="106"/>
      <c r="F240" s="98"/>
      <c r="G240" s="99"/>
      <c r="H240" s="22"/>
      <c r="S240" s="98"/>
      <c r="AC240" s="23"/>
    </row>
    <row r="241" spans="3:29" x14ac:dyDescent="0.2">
      <c r="C241" s="106"/>
      <c r="F241" s="98"/>
      <c r="G241" s="99"/>
      <c r="H241" s="22"/>
      <c r="S241" s="98"/>
      <c r="AC241" s="23"/>
    </row>
    <row r="242" spans="3:29" x14ac:dyDescent="0.2">
      <c r="C242" s="106"/>
      <c r="F242" s="98"/>
      <c r="G242" s="99"/>
      <c r="H242" s="22"/>
      <c r="S242" s="98"/>
      <c r="AC242" s="23"/>
    </row>
    <row r="243" spans="3:29" x14ac:dyDescent="0.2">
      <c r="C243" s="106"/>
      <c r="F243" s="98"/>
      <c r="G243" s="99"/>
      <c r="H243" s="22"/>
      <c r="S243" s="98"/>
      <c r="AC243" s="23"/>
    </row>
    <row r="244" spans="3:29" x14ac:dyDescent="0.2">
      <c r="C244" s="106"/>
      <c r="F244" s="98"/>
      <c r="G244" s="99"/>
      <c r="H244" s="22"/>
      <c r="S244" s="98"/>
      <c r="AC244" s="23"/>
    </row>
    <row r="245" spans="3:29" x14ac:dyDescent="0.2">
      <c r="C245" s="106"/>
      <c r="F245" s="98"/>
      <c r="G245" s="99"/>
      <c r="H245" s="22"/>
      <c r="S245" s="98"/>
      <c r="AC245" s="23"/>
    </row>
    <row r="246" spans="3:29" x14ac:dyDescent="0.2">
      <c r="C246" s="106"/>
      <c r="F246" s="98"/>
      <c r="G246" s="99"/>
      <c r="H246" s="22"/>
      <c r="S246" s="98"/>
      <c r="AC246" s="23"/>
    </row>
    <row r="247" spans="3:29" x14ac:dyDescent="0.2">
      <c r="C247" s="106"/>
      <c r="F247" s="98"/>
      <c r="G247" s="99"/>
      <c r="H247" s="22"/>
      <c r="S247" s="98"/>
      <c r="AC247" s="23"/>
    </row>
    <row r="248" spans="3:29" x14ac:dyDescent="0.2">
      <c r="C248" s="106"/>
      <c r="F248" s="98"/>
      <c r="G248" s="99"/>
      <c r="H248" s="22"/>
      <c r="S248" s="98"/>
      <c r="AC248" s="23"/>
    </row>
    <row r="249" spans="3:29" x14ac:dyDescent="0.2">
      <c r="C249" s="106"/>
      <c r="F249" s="98"/>
      <c r="G249" s="99"/>
      <c r="H249" s="22"/>
      <c r="S249" s="98"/>
      <c r="AC249" s="23"/>
    </row>
    <row r="250" spans="3:29" x14ac:dyDescent="0.2">
      <c r="C250" s="106"/>
      <c r="F250" s="98"/>
      <c r="G250" s="99"/>
      <c r="H250" s="22"/>
      <c r="S250" s="98"/>
      <c r="AC250" s="23"/>
    </row>
    <row r="251" spans="3:29" x14ac:dyDescent="0.2">
      <c r="C251" s="106"/>
      <c r="F251" s="98"/>
      <c r="G251" s="99"/>
      <c r="H251" s="22"/>
      <c r="S251" s="98"/>
      <c r="AC251" s="23"/>
    </row>
    <row r="252" spans="3:29" x14ac:dyDescent="0.2">
      <c r="C252" s="106"/>
      <c r="F252" s="98"/>
      <c r="G252" s="99"/>
      <c r="H252" s="22"/>
      <c r="S252" s="98"/>
      <c r="AC252" s="23"/>
    </row>
    <row r="253" spans="3:29" x14ac:dyDescent="0.2">
      <c r="C253" s="106"/>
      <c r="F253" s="98"/>
      <c r="G253" s="99"/>
      <c r="H253" s="22"/>
      <c r="S253" s="98"/>
      <c r="AC253" s="23"/>
    </row>
    <row r="254" spans="3:29" x14ac:dyDescent="0.2">
      <c r="C254" s="106"/>
      <c r="F254" s="98"/>
      <c r="G254" s="99"/>
      <c r="H254" s="22"/>
      <c r="S254" s="98"/>
      <c r="AC254" s="23"/>
    </row>
    <row r="255" spans="3:29" x14ac:dyDescent="0.2">
      <c r="C255" s="106"/>
      <c r="F255" s="98"/>
      <c r="G255" s="99"/>
      <c r="H255" s="22"/>
      <c r="S255" s="98"/>
      <c r="AC255" s="23"/>
    </row>
    <row r="256" spans="3:29" x14ac:dyDescent="0.2">
      <c r="C256" s="106"/>
      <c r="F256" s="98"/>
      <c r="G256" s="99"/>
      <c r="H256" s="22"/>
      <c r="S256" s="98"/>
      <c r="AC256" s="23"/>
    </row>
    <row r="257" spans="3:29" x14ac:dyDescent="0.2">
      <c r="C257" s="106"/>
      <c r="F257" s="98"/>
      <c r="G257" s="99"/>
      <c r="H257" s="22"/>
      <c r="S257" s="98"/>
      <c r="AC257" s="23"/>
    </row>
    <row r="258" spans="3:29" x14ac:dyDescent="0.2">
      <c r="C258" s="106"/>
      <c r="F258" s="98"/>
      <c r="G258" s="99"/>
      <c r="H258" s="22"/>
      <c r="S258" s="98"/>
      <c r="AC258" s="23"/>
    </row>
    <row r="259" spans="3:29" x14ac:dyDescent="0.2">
      <c r="C259" s="106"/>
      <c r="F259" s="98"/>
      <c r="G259" s="99"/>
      <c r="H259" s="22"/>
      <c r="S259" s="98"/>
      <c r="AC259" s="23"/>
    </row>
    <row r="260" spans="3:29" x14ac:dyDescent="0.2">
      <c r="C260" s="106"/>
      <c r="F260" s="98"/>
      <c r="G260" s="99"/>
      <c r="H260" s="22"/>
      <c r="S260" s="98"/>
      <c r="AC260" s="23"/>
    </row>
    <row r="261" spans="3:29" x14ac:dyDescent="0.2">
      <c r="C261" s="106"/>
      <c r="F261" s="98"/>
      <c r="G261" s="99"/>
      <c r="H261" s="22"/>
      <c r="S261" s="98"/>
      <c r="AC261" s="23"/>
    </row>
    <row r="262" spans="3:29" x14ac:dyDescent="0.2">
      <c r="C262" s="106"/>
      <c r="F262" s="98"/>
      <c r="G262" s="99"/>
      <c r="H262" s="22"/>
      <c r="S262" s="98"/>
      <c r="AC262" s="23"/>
    </row>
    <row r="263" spans="3:29" x14ac:dyDescent="0.2">
      <c r="C263" s="106"/>
      <c r="F263" s="98"/>
      <c r="G263" s="99"/>
      <c r="H263" s="22"/>
      <c r="S263" s="98"/>
      <c r="AC263" s="23"/>
    </row>
    <row r="264" spans="3:29" x14ac:dyDescent="0.2">
      <c r="C264" s="106"/>
      <c r="F264" s="98"/>
      <c r="G264" s="99"/>
      <c r="H264" s="22"/>
      <c r="S264" s="98"/>
      <c r="AC264" s="23"/>
    </row>
    <row r="265" spans="3:29" x14ac:dyDescent="0.2">
      <c r="C265" s="106"/>
      <c r="F265" s="98"/>
      <c r="G265" s="99"/>
      <c r="H265" s="22"/>
      <c r="S265" s="98"/>
      <c r="AC265" s="23"/>
    </row>
    <row r="266" spans="3:29" x14ac:dyDescent="0.2">
      <c r="C266" s="106"/>
      <c r="F266" s="98"/>
      <c r="G266" s="99"/>
      <c r="H266" s="22"/>
      <c r="S266" s="98"/>
      <c r="AC266" s="23"/>
    </row>
    <row r="267" spans="3:29" x14ac:dyDescent="0.2">
      <c r="C267" s="106"/>
      <c r="F267" s="98"/>
      <c r="G267" s="99"/>
      <c r="H267" s="22"/>
      <c r="S267" s="98"/>
      <c r="AC267" s="23"/>
    </row>
    <row r="268" spans="3:29" x14ac:dyDescent="0.2">
      <c r="C268" s="106"/>
      <c r="F268" s="98"/>
      <c r="G268" s="99"/>
      <c r="H268" s="22"/>
      <c r="S268" s="98"/>
      <c r="AC268" s="23"/>
    </row>
    <row r="269" spans="3:29" x14ac:dyDescent="0.2">
      <c r="C269" s="106"/>
      <c r="F269" s="98"/>
      <c r="G269" s="99"/>
      <c r="H269" s="22"/>
      <c r="S269" s="98"/>
      <c r="AC269" s="23"/>
    </row>
    <row r="270" spans="3:29" x14ac:dyDescent="0.2">
      <c r="C270" s="106"/>
      <c r="F270" s="98"/>
      <c r="G270" s="99"/>
      <c r="H270" s="22"/>
      <c r="S270" s="98"/>
      <c r="AC270" s="23"/>
    </row>
    <row r="271" spans="3:29" x14ac:dyDescent="0.2">
      <c r="C271" s="106"/>
      <c r="F271" s="98"/>
      <c r="G271" s="99"/>
      <c r="H271" s="22"/>
      <c r="S271" s="98"/>
      <c r="AC271" s="23"/>
    </row>
    <row r="272" spans="3:29" x14ac:dyDescent="0.2">
      <c r="C272" s="106"/>
      <c r="F272" s="98"/>
      <c r="G272" s="99"/>
      <c r="H272" s="22"/>
      <c r="S272" s="98"/>
      <c r="AC272" s="23"/>
    </row>
    <row r="273" spans="3:29" x14ac:dyDescent="0.2">
      <c r="C273" s="106"/>
      <c r="F273" s="98"/>
      <c r="G273" s="99"/>
      <c r="H273" s="22"/>
      <c r="S273" s="98"/>
      <c r="AC273" s="23"/>
    </row>
    <row r="274" spans="3:29" x14ac:dyDescent="0.2">
      <c r="C274" s="106"/>
      <c r="F274" s="98"/>
      <c r="G274" s="99"/>
      <c r="H274" s="22"/>
      <c r="S274" s="98"/>
      <c r="AC274" s="23"/>
    </row>
    <row r="275" spans="3:29" x14ac:dyDescent="0.2">
      <c r="C275" s="106"/>
      <c r="F275" s="98"/>
      <c r="G275" s="99"/>
      <c r="H275" s="22"/>
      <c r="S275" s="98"/>
      <c r="AC275" s="23"/>
    </row>
    <row r="276" spans="3:29" x14ac:dyDescent="0.2">
      <c r="C276" s="106"/>
      <c r="F276" s="98"/>
      <c r="G276" s="99"/>
      <c r="H276" s="22"/>
      <c r="S276" s="98"/>
      <c r="AC276" s="23"/>
    </row>
    <row r="277" spans="3:29" x14ac:dyDescent="0.2">
      <c r="C277" s="106"/>
      <c r="F277" s="98"/>
      <c r="G277" s="99"/>
      <c r="H277" s="22"/>
      <c r="S277" s="98"/>
      <c r="AC277" s="23"/>
    </row>
    <row r="278" spans="3:29" x14ac:dyDescent="0.2">
      <c r="C278" s="106"/>
      <c r="F278" s="98"/>
      <c r="G278" s="99"/>
      <c r="H278" s="22"/>
      <c r="S278" s="98"/>
      <c r="AC278" s="23"/>
    </row>
    <row r="279" spans="3:29" x14ac:dyDescent="0.2">
      <c r="C279" s="106"/>
      <c r="F279" s="98"/>
      <c r="G279" s="99"/>
      <c r="H279" s="22"/>
      <c r="S279" s="98"/>
      <c r="AC279" s="23"/>
    </row>
    <row r="280" spans="3:29" x14ac:dyDescent="0.2">
      <c r="C280" s="106"/>
      <c r="F280" s="98"/>
      <c r="G280" s="99"/>
      <c r="H280" s="22"/>
      <c r="S280" s="98"/>
      <c r="AC280" s="23"/>
    </row>
    <row r="281" spans="3:29" x14ac:dyDescent="0.2">
      <c r="C281" s="106"/>
      <c r="F281" s="98"/>
      <c r="G281" s="99"/>
      <c r="H281" s="22"/>
      <c r="S281" s="98"/>
      <c r="AC281" s="23"/>
    </row>
    <row r="282" spans="3:29" x14ac:dyDescent="0.2">
      <c r="C282" s="106"/>
      <c r="F282" s="98"/>
      <c r="G282" s="99"/>
      <c r="H282" s="22"/>
      <c r="S282" s="98"/>
      <c r="AC282" s="23"/>
    </row>
    <row r="283" spans="3:29" x14ac:dyDescent="0.2">
      <c r="C283" s="106"/>
      <c r="F283" s="98"/>
      <c r="G283" s="99"/>
      <c r="H283" s="22"/>
      <c r="S283" s="98"/>
      <c r="AC283" s="23"/>
    </row>
    <row r="284" spans="3:29" x14ac:dyDescent="0.2">
      <c r="C284" s="106"/>
      <c r="F284" s="98"/>
      <c r="G284" s="99"/>
      <c r="H284" s="22"/>
      <c r="S284" s="98"/>
      <c r="AC284" s="23"/>
    </row>
    <row r="285" spans="3:29" x14ac:dyDescent="0.2">
      <c r="C285" s="106"/>
      <c r="F285" s="98"/>
      <c r="G285" s="99"/>
      <c r="H285" s="22"/>
      <c r="S285" s="98"/>
      <c r="AC285" s="23"/>
    </row>
    <row r="286" spans="3:29" x14ac:dyDescent="0.2">
      <c r="C286" s="106"/>
      <c r="F286" s="98"/>
      <c r="G286" s="99"/>
      <c r="H286" s="22"/>
      <c r="S286" s="98"/>
      <c r="AC286" s="23"/>
    </row>
    <row r="287" spans="3:29" x14ac:dyDescent="0.2">
      <c r="C287" s="106"/>
      <c r="F287" s="98"/>
      <c r="G287" s="99"/>
      <c r="H287" s="22"/>
      <c r="S287" s="98"/>
      <c r="AC287" s="23"/>
    </row>
    <row r="288" spans="3:29" x14ac:dyDescent="0.2">
      <c r="C288" s="106"/>
      <c r="F288" s="98"/>
      <c r="G288" s="99"/>
      <c r="H288" s="22"/>
      <c r="S288" s="98"/>
      <c r="AC288" s="23"/>
    </row>
    <row r="289" spans="3:29" x14ac:dyDescent="0.2">
      <c r="C289" s="106"/>
      <c r="F289" s="98"/>
      <c r="G289" s="99"/>
      <c r="H289" s="22"/>
      <c r="S289" s="98"/>
      <c r="AC289" s="23"/>
    </row>
    <row r="290" spans="3:29" x14ac:dyDescent="0.2">
      <c r="C290" s="106"/>
      <c r="F290" s="98"/>
      <c r="G290" s="99"/>
      <c r="H290" s="22"/>
      <c r="S290" s="98"/>
      <c r="AC290" s="23"/>
    </row>
    <row r="291" spans="3:29" x14ac:dyDescent="0.2">
      <c r="C291" s="106"/>
      <c r="F291" s="98"/>
      <c r="G291" s="99"/>
      <c r="H291" s="22"/>
      <c r="S291" s="98"/>
      <c r="AC291" s="23"/>
    </row>
    <row r="292" spans="3:29" x14ac:dyDescent="0.2">
      <c r="C292" s="106"/>
      <c r="F292" s="98"/>
      <c r="G292" s="99"/>
      <c r="H292" s="22"/>
      <c r="S292" s="98"/>
      <c r="AC292" s="23"/>
    </row>
    <row r="293" spans="3:29" x14ac:dyDescent="0.2">
      <c r="C293" s="106"/>
      <c r="F293" s="98"/>
      <c r="G293" s="99"/>
      <c r="H293" s="22"/>
      <c r="S293" s="98"/>
      <c r="AC293" s="23"/>
    </row>
    <row r="294" spans="3:29" x14ac:dyDescent="0.2">
      <c r="C294" s="106"/>
      <c r="F294" s="98"/>
      <c r="G294" s="99"/>
      <c r="H294" s="22"/>
      <c r="S294" s="98"/>
      <c r="AC294" s="23"/>
    </row>
    <row r="295" spans="3:29" x14ac:dyDescent="0.2">
      <c r="C295" s="106"/>
      <c r="F295" s="98"/>
      <c r="G295" s="99"/>
      <c r="H295" s="22"/>
      <c r="S295" s="98"/>
      <c r="AC295" s="23"/>
    </row>
    <row r="296" spans="3:29" x14ac:dyDescent="0.2">
      <c r="C296" s="106"/>
      <c r="F296" s="98"/>
      <c r="G296" s="99"/>
      <c r="H296" s="22"/>
      <c r="S296" s="98"/>
      <c r="AC296" s="23"/>
    </row>
    <row r="297" spans="3:29" x14ac:dyDescent="0.2">
      <c r="C297" s="106"/>
      <c r="F297" s="98"/>
      <c r="G297" s="99"/>
      <c r="H297" s="22"/>
      <c r="S297" s="98"/>
      <c r="AC297" s="23"/>
    </row>
    <row r="298" spans="3:29" x14ac:dyDescent="0.2">
      <c r="C298" s="106"/>
      <c r="F298" s="98"/>
      <c r="G298" s="99"/>
      <c r="H298" s="22"/>
      <c r="S298" s="98"/>
      <c r="AC298" s="23"/>
    </row>
    <row r="299" spans="3:29" x14ac:dyDescent="0.2">
      <c r="C299" s="106"/>
      <c r="F299" s="98"/>
      <c r="G299" s="99"/>
      <c r="H299" s="22"/>
      <c r="S299" s="98"/>
      <c r="AC299" s="23"/>
    </row>
    <row r="300" spans="3:29" x14ac:dyDescent="0.2">
      <c r="C300" s="106"/>
      <c r="F300" s="98"/>
      <c r="G300" s="99"/>
      <c r="H300" s="22"/>
      <c r="S300" s="98"/>
      <c r="AC300" s="23"/>
    </row>
    <row r="301" spans="3:29" x14ac:dyDescent="0.2">
      <c r="C301" s="106"/>
      <c r="F301" s="98"/>
      <c r="G301" s="99"/>
      <c r="H301" s="22"/>
      <c r="S301" s="98"/>
      <c r="AC301" s="23"/>
    </row>
    <row r="302" spans="3:29" x14ac:dyDescent="0.2">
      <c r="C302" s="106"/>
      <c r="F302" s="98"/>
      <c r="G302" s="99"/>
      <c r="H302" s="22"/>
      <c r="S302" s="98"/>
      <c r="AC302" s="23"/>
    </row>
    <row r="303" spans="3:29" x14ac:dyDescent="0.2">
      <c r="C303" s="106"/>
      <c r="F303" s="98"/>
      <c r="G303" s="99"/>
      <c r="H303" s="22"/>
      <c r="S303" s="98"/>
      <c r="AC303" s="23"/>
    </row>
    <row r="304" spans="3:29" x14ac:dyDescent="0.2">
      <c r="C304" s="106"/>
      <c r="F304" s="98"/>
      <c r="G304" s="99"/>
      <c r="H304" s="22"/>
      <c r="S304" s="98"/>
      <c r="AC304" s="23"/>
    </row>
    <row r="305" spans="3:29" x14ac:dyDescent="0.2">
      <c r="C305" s="106"/>
      <c r="F305" s="98"/>
      <c r="G305" s="99"/>
      <c r="H305" s="22"/>
      <c r="S305" s="98"/>
      <c r="AC305" s="23"/>
    </row>
    <row r="306" spans="3:29" x14ac:dyDescent="0.2">
      <c r="C306" s="106"/>
      <c r="F306" s="98"/>
      <c r="G306" s="99"/>
      <c r="H306" s="22"/>
      <c r="S306" s="98"/>
      <c r="AC306" s="23"/>
    </row>
    <row r="307" spans="3:29" x14ac:dyDescent="0.2">
      <c r="C307" s="106"/>
      <c r="F307" s="98"/>
      <c r="G307" s="99"/>
      <c r="H307" s="22"/>
      <c r="S307" s="98"/>
      <c r="AC307" s="23"/>
    </row>
    <row r="308" spans="3:29" x14ac:dyDescent="0.2">
      <c r="C308" s="106"/>
      <c r="F308" s="98"/>
      <c r="G308" s="99"/>
      <c r="H308" s="22"/>
      <c r="S308" s="98"/>
      <c r="AC308" s="23"/>
    </row>
    <row r="309" spans="3:29" x14ac:dyDescent="0.2">
      <c r="C309" s="106"/>
      <c r="F309" s="98"/>
      <c r="G309" s="99"/>
      <c r="H309" s="22"/>
      <c r="S309" s="98"/>
      <c r="AC309" s="23"/>
    </row>
    <row r="310" spans="3:29" x14ac:dyDescent="0.2">
      <c r="C310" s="106"/>
      <c r="F310" s="98"/>
      <c r="G310" s="99"/>
      <c r="H310" s="22"/>
      <c r="S310" s="98"/>
      <c r="AC310" s="23"/>
    </row>
    <row r="311" spans="3:29" x14ac:dyDescent="0.2">
      <c r="C311" s="106"/>
      <c r="F311" s="98"/>
      <c r="G311" s="99"/>
      <c r="H311" s="22"/>
      <c r="S311" s="98"/>
      <c r="AC311" s="23"/>
    </row>
    <row r="312" spans="3:29" x14ac:dyDescent="0.2">
      <c r="C312" s="106"/>
      <c r="F312" s="98"/>
      <c r="G312" s="99"/>
      <c r="H312" s="22"/>
      <c r="S312" s="98"/>
      <c r="AC312" s="23"/>
    </row>
    <row r="313" spans="3:29" x14ac:dyDescent="0.2">
      <c r="C313" s="106"/>
      <c r="F313" s="98"/>
      <c r="G313" s="99"/>
      <c r="H313" s="22"/>
      <c r="S313" s="98"/>
      <c r="AC313" s="23"/>
    </row>
    <row r="314" spans="3:29" x14ac:dyDescent="0.2">
      <c r="C314" s="106"/>
      <c r="F314" s="98"/>
      <c r="G314" s="99"/>
      <c r="H314" s="22"/>
      <c r="S314" s="98"/>
      <c r="AC314" s="23"/>
    </row>
    <row r="315" spans="3:29" x14ac:dyDescent="0.2">
      <c r="C315" s="106"/>
      <c r="F315" s="98"/>
      <c r="G315" s="99"/>
      <c r="H315" s="22"/>
      <c r="S315" s="98"/>
      <c r="AC315" s="23"/>
    </row>
    <row r="316" spans="3:29" x14ac:dyDescent="0.2">
      <c r="C316" s="106"/>
      <c r="F316" s="98"/>
      <c r="G316" s="99"/>
      <c r="H316" s="22"/>
      <c r="S316" s="98"/>
      <c r="AC316" s="23"/>
    </row>
    <row r="317" spans="3:29" x14ac:dyDescent="0.2">
      <c r="C317" s="106"/>
      <c r="F317" s="98"/>
      <c r="G317" s="99"/>
      <c r="H317" s="22"/>
      <c r="S317" s="98"/>
      <c r="AC317" s="23"/>
    </row>
    <row r="318" spans="3:29" x14ac:dyDescent="0.2">
      <c r="C318" s="106"/>
      <c r="F318" s="98"/>
      <c r="G318" s="99"/>
      <c r="H318" s="22"/>
      <c r="S318" s="98"/>
      <c r="AC318" s="23"/>
    </row>
    <row r="319" spans="3:29" x14ac:dyDescent="0.2">
      <c r="C319" s="106"/>
      <c r="F319" s="98"/>
      <c r="G319" s="99"/>
      <c r="H319" s="22"/>
      <c r="S319" s="98"/>
      <c r="AC319" s="23"/>
    </row>
    <row r="320" spans="3:29" x14ac:dyDescent="0.2">
      <c r="C320" s="106"/>
      <c r="F320" s="98"/>
      <c r="G320" s="99"/>
      <c r="H320" s="22"/>
      <c r="S320" s="98"/>
      <c r="AC320" s="23"/>
    </row>
    <row r="321" spans="3:29" x14ac:dyDescent="0.2">
      <c r="C321" s="106"/>
      <c r="F321" s="98"/>
      <c r="G321" s="99"/>
      <c r="H321" s="22"/>
      <c r="S321" s="98"/>
      <c r="AC321" s="23"/>
    </row>
    <row r="322" spans="3:29" x14ac:dyDescent="0.2">
      <c r="C322" s="106"/>
      <c r="F322" s="98"/>
      <c r="G322" s="99"/>
      <c r="H322" s="22"/>
      <c r="S322" s="98"/>
      <c r="AC322" s="23"/>
    </row>
    <row r="323" spans="3:29" x14ac:dyDescent="0.2">
      <c r="C323" s="106"/>
      <c r="F323" s="98"/>
      <c r="G323" s="99"/>
      <c r="H323" s="22"/>
      <c r="S323" s="98"/>
      <c r="AC323" s="23"/>
    </row>
    <row r="324" spans="3:29" x14ac:dyDescent="0.2">
      <c r="C324" s="106"/>
      <c r="F324" s="98"/>
      <c r="G324" s="99"/>
      <c r="H324" s="22"/>
      <c r="S324" s="98"/>
      <c r="AC324" s="23"/>
    </row>
    <row r="325" spans="3:29" x14ac:dyDescent="0.2">
      <c r="C325" s="106"/>
      <c r="F325" s="98"/>
      <c r="G325" s="99"/>
      <c r="H325" s="22"/>
      <c r="S325" s="98"/>
      <c r="AC325" s="23"/>
    </row>
    <row r="326" spans="3:29" x14ac:dyDescent="0.2">
      <c r="C326" s="106"/>
      <c r="F326" s="98"/>
      <c r="G326" s="99"/>
      <c r="H326" s="22"/>
      <c r="S326" s="98"/>
      <c r="AC326" s="23"/>
    </row>
    <row r="327" spans="3:29" x14ac:dyDescent="0.2">
      <c r="C327" s="106"/>
      <c r="F327" s="98"/>
      <c r="G327" s="99"/>
      <c r="H327" s="22"/>
      <c r="S327" s="98"/>
      <c r="AC327" s="23"/>
    </row>
    <row r="328" spans="3:29" x14ac:dyDescent="0.2">
      <c r="C328" s="106"/>
      <c r="F328" s="98"/>
      <c r="G328" s="99"/>
      <c r="H328" s="22"/>
      <c r="S328" s="98"/>
      <c r="AC328" s="23"/>
    </row>
    <row r="329" spans="3:29" x14ac:dyDescent="0.2">
      <c r="C329" s="106"/>
      <c r="F329" s="98"/>
      <c r="G329" s="99"/>
      <c r="H329" s="22"/>
      <c r="S329" s="98"/>
      <c r="AC329" s="23"/>
    </row>
    <row r="330" spans="3:29" x14ac:dyDescent="0.2">
      <c r="C330" s="106"/>
      <c r="F330" s="98"/>
      <c r="G330" s="99"/>
      <c r="H330" s="22"/>
      <c r="S330" s="98"/>
      <c r="AC330" s="23"/>
    </row>
    <row r="331" spans="3:29" x14ac:dyDescent="0.2">
      <c r="C331" s="106"/>
      <c r="F331" s="98"/>
      <c r="G331" s="99"/>
      <c r="H331" s="22"/>
      <c r="S331" s="98"/>
      <c r="AC331" s="23"/>
    </row>
    <row r="332" spans="3:29" x14ac:dyDescent="0.2">
      <c r="C332" s="106"/>
      <c r="F332" s="98"/>
      <c r="G332" s="99"/>
      <c r="H332" s="22"/>
      <c r="S332" s="98"/>
      <c r="AC332" s="23"/>
    </row>
    <row r="333" spans="3:29" x14ac:dyDescent="0.2">
      <c r="C333" s="106"/>
      <c r="F333" s="98"/>
      <c r="G333" s="99"/>
      <c r="H333" s="22"/>
      <c r="S333" s="98"/>
      <c r="AC333" s="23"/>
    </row>
    <row r="334" spans="3:29" x14ac:dyDescent="0.2">
      <c r="C334" s="106"/>
      <c r="F334" s="98"/>
      <c r="G334" s="99"/>
      <c r="H334" s="22"/>
      <c r="S334" s="98"/>
      <c r="AC334" s="23"/>
    </row>
    <row r="335" spans="3:29" x14ac:dyDescent="0.2">
      <c r="C335" s="106"/>
      <c r="F335" s="98"/>
      <c r="G335" s="99"/>
      <c r="H335" s="22"/>
      <c r="S335" s="98"/>
      <c r="AC335" s="23"/>
    </row>
    <row r="336" spans="3:29" x14ac:dyDescent="0.2">
      <c r="C336" s="106"/>
      <c r="F336" s="98"/>
      <c r="G336" s="99"/>
      <c r="H336" s="22"/>
      <c r="S336" s="98"/>
      <c r="AC336" s="23"/>
    </row>
    <row r="337" spans="3:29" x14ac:dyDescent="0.2">
      <c r="C337" s="106"/>
      <c r="F337" s="98"/>
      <c r="G337" s="99"/>
      <c r="H337" s="22"/>
      <c r="S337" s="98"/>
      <c r="AC337" s="23"/>
    </row>
    <row r="338" spans="3:29" x14ac:dyDescent="0.2">
      <c r="C338" s="106"/>
      <c r="F338" s="98"/>
      <c r="G338" s="99"/>
      <c r="H338" s="22"/>
      <c r="S338" s="98"/>
      <c r="AC338" s="23"/>
    </row>
    <row r="339" spans="3:29" x14ac:dyDescent="0.2">
      <c r="C339" s="106"/>
      <c r="F339" s="98"/>
      <c r="G339" s="99"/>
      <c r="H339" s="22"/>
      <c r="S339" s="98"/>
      <c r="AC339" s="23"/>
    </row>
    <row r="340" spans="3:29" x14ac:dyDescent="0.2">
      <c r="C340" s="106"/>
      <c r="F340" s="98"/>
      <c r="G340" s="99"/>
      <c r="H340" s="22"/>
      <c r="S340" s="98"/>
      <c r="AC340" s="23"/>
    </row>
    <row r="341" spans="3:29" x14ac:dyDescent="0.2">
      <c r="C341" s="106"/>
      <c r="F341" s="98"/>
      <c r="G341" s="99"/>
      <c r="H341" s="22"/>
      <c r="S341" s="98"/>
      <c r="AC341" s="23"/>
    </row>
    <row r="342" spans="3:29" x14ac:dyDescent="0.2">
      <c r="C342" s="106"/>
      <c r="F342" s="98"/>
      <c r="G342" s="99"/>
      <c r="H342" s="22"/>
      <c r="S342" s="98"/>
      <c r="AC342" s="23"/>
    </row>
    <row r="343" spans="3:29" x14ac:dyDescent="0.2">
      <c r="C343" s="106"/>
      <c r="F343" s="98"/>
      <c r="G343" s="99"/>
      <c r="H343" s="22"/>
      <c r="S343" s="98"/>
      <c r="AC343" s="23"/>
    </row>
    <row r="344" spans="3:29" x14ac:dyDescent="0.2">
      <c r="C344" s="106"/>
      <c r="F344" s="98"/>
      <c r="G344" s="99"/>
      <c r="H344" s="22"/>
      <c r="S344" s="98"/>
      <c r="AC344" s="23"/>
    </row>
    <row r="345" spans="3:29" x14ac:dyDescent="0.2">
      <c r="C345" s="106"/>
      <c r="F345" s="98"/>
      <c r="G345" s="99"/>
      <c r="H345" s="22"/>
      <c r="S345" s="98"/>
      <c r="AC345" s="23"/>
    </row>
    <row r="346" spans="3:29" x14ac:dyDescent="0.2">
      <c r="C346" s="106"/>
      <c r="F346" s="98"/>
      <c r="G346" s="99"/>
      <c r="H346" s="22"/>
      <c r="S346" s="98"/>
      <c r="AC346" s="23"/>
    </row>
    <row r="347" spans="3:29" x14ac:dyDescent="0.2">
      <c r="C347" s="106"/>
      <c r="F347" s="98"/>
      <c r="G347" s="99"/>
      <c r="H347" s="22"/>
      <c r="S347" s="98"/>
      <c r="AC347" s="23"/>
    </row>
    <row r="348" spans="3:29" x14ac:dyDescent="0.2">
      <c r="C348" s="106"/>
      <c r="F348" s="98"/>
      <c r="G348" s="99"/>
      <c r="H348" s="22"/>
      <c r="S348" s="98"/>
      <c r="AC348" s="23"/>
    </row>
    <row r="349" spans="3:29" x14ac:dyDescent="0.2">
      <c r="C349" s="106"/>
      <c r="F349" s="98"/>
      <c r="G349" s="99"/>
      <c r="H349" s="22"/>
      <c r="S349" s="98"/>
      <c r="AC349" s="23"/>
    </row>
    <row r="350" spans="3:29" x14ac:dyDescent="0.2">
      <c r="C350" s="106"/>
      <c r="F350" s="98"/>
      <c r="G350" s="99"/>
      <c r="H350" s="22"/>
      <c r="S350" s="98"/>
      <c r="AC350" s="23"/>
    </row>
    <row r="351" spans="3:29" x14ac:dyDescent="0.2">
      <c r="C351" s="106"/>
      <c r="F351" s="98"/>
      <c r="G351" s="99"/>
      <c r="H351" s="22"/>
      <c r="S351" s="98"/>
      <c r="AC351" s="23"/>
    </row>
    <row r="352" spans="3:29" x14ac:dyDescent="0.2">
      <c r="C352" s="106"/>
      <c r="F352" s="98"/>
      <c r="G352" s="99"/>
      <c r="H352" s="22"/>
      <c r="S352" s="98"/>
      <c r="AC352" s="23"/>
    </row>
    <row r="353" spans="3:29" x14ac:dyDescent="0.2">
      <c r="C353" s="106"/>
      <c r="F353" s="98"/>
      <c r="G353" s="99"/>
      <c r="H353" s="22"/>
      <c r="S353" s="98"/>
      <c r="AC353" s="23"/>
    </row>
    <row r="354" spans="3:29" x14ac:dyDescent="0.2">
      <c r="C354" s="106"/>
      <c r="F354" s="98"/>
      <c r="G354" s="99"/>
      <c r="H354" s="22"/>
      <c r="S354" s="98"/>
      <c r="AC354" s="23"/>
    </row>
    <row r="355" spans="3:29" x14ac:dyDescent="0.2">
      <c r="C355" s="106"/>
      <c r="F355" s="98"/>
      <c r="G355" s="99"/>
      <c r="H355" s="22"/>
      <c r="S355" s="98"/>
      <c r="AC355" s="23"/>
    </row>
    <row r="356" spans="3:29" x14ac:dyDescent="0.2">
      <c r="C356" s="106"/>
      <c r="F356" s="98"/>
      <c r="G356" s="99"/>
      <c r="H356" s="22"/>
      <c r="S356" s="98"/>
      <c r="AC356" s="23"/>
    </row>
    <row r="357" spans="3:29" x14ac:dyDescent="0.2">
      <c r="C357" s="106"/>
      <c r="F357" s="98"/>
      <c r="G357" s="99"/>
      <c r="H357" s="22"/>
      <c r="S357" s="98"/>
      <c r="AC357" s="23"/>
    </row>
    <row r="358" spans="3:29" x14ac:dyDescent="0.2">
      <c r="C358" s="106"/>
      <c r="F358" s="98"/>
      <c r="G358" s="99"/>
      <c r="H358" s="22"/>
      <c r="S358" s="98"/>
      <c r="AC358" s="23"/>
    </row>
    <row r="359" spans="3:29" x14ac:dyDescent="0.2">
      <c r="C359" s="106"/>
      <c r="F359" s="98"/>
      <c r="G359" s="99"/>
      <c r="H359" s="22"/>
      <c r="S359" s="98"/>
      <c r="AC359" s="23"/>
    </row>
    <row r="360" spans="3:29" x14ac:dyDescent="0.2">
      <c r="C360" s="106"/>
      <c r="F360" s="98"/>
      <c r="G360" s="99"/>
      <c r="H360" s="22"/>
      <c r="S360" s="98"/>
      <c r="AC360" s="23"/>
    </row>
    <row r="361" spans="3:29" x14ac:dyDescent="0.2">
      <c r="C361" s="106"/>
      <c r="F361" s="98"/>
      <c r="G361" s="99"/>
      <c r="H361" s="22"/>
      <c r="S361" s="98"/>
      <c r="AC361" s="23"/>
    </row>
    <row r="362" spans="3:29" x14ac:dyDescent="0.2">
      <c r="C362" s="106"/>
      <c r="F362" s="98"/>
      <c r="G362" s="99"/>
      <c r="H362" s="22"/>
      <c r="S362" s="98"/>
      <c r="AC362" s="23"/>
    </row>
    <row r="363" spans="3:29" x14ac:dyDescent="0.2">
      <c r="C363" s="106"/>
      <c r="F363" s="98"/>
      <c r="G363" s="99"/>
      <c r="H363" s="22"/>
      <c r="S363" s="98"/>
      <c r="AC363" s="23"/>
    </row>
    <row r="364" spans="3:29" x14ac:dyDescent="0.2">
      <c r="C364" s="106"/>
      <c r="F364" s="98"/>
      <c r="G364" s="99"/>
      <c r="H364" s="22"/>
      <c r="S364" s="98"/>
      <c r="AC364" s="23"/>
    </row>
    <row r="365" spans="3:29" x14ac:dyDescent="0.2">
      <c r="C365" s="106"/>
      <c r="F365" s="98"/>
      <c r="G365" s="99"/>
      <c r="H365" s="22"/>
      <c r="S365" s="98"/>
      <c r="AC365" s="23"/>
    </row>
    <row r="366" spans="3:29" x14ac:dyDescent="0.2">
      <c r="C366" s="106"/>
      <c r="F366" s="98"/>
      <c r="G366" s="99"/>
      <c r="H366" s="22"/>
      <c r="S366" s="98"/>
      <c r="AC366" s="23"/>
    </row>
    <row r="367" spans="3:29" x14ac:dyDescent="0.2">
      <c r="C367" s="106"/>
      <c r="F367" s="98"/>
      <c r="G367" s="99"/>
      <c r="H367" s="22"/>
      <c r="S367" s="98"/>
      <c r="AC367" s="23"/>
    </row>
    <row r="368" spans="3:29" x14ac:dyDescent="0.2">
      <c r="C368" s="106"/>
      <c r="F368" s="98"/>
      <c r="G368" s="99"/>
      <c r="H368" s="22"/>
      <c r="S368" s="98"/>
      <c r="AC368" s="23"/>
    </row>
    <row r="369" spans="3:29" x14ac:dyDescent="0.2">
      <c r="C369" s="106"/>
      <c r="F369" s="98"/>
      <c r="G369" s="99"/>
      <c r="H369" s="22"/>
      <c r="S369" s="98"/>
      <c r="AC369" s="23"/>
    </row>
    <row r="370" spans="3:29" x14ac:dyDescent="0.2">
      <c r="C370" s="106"/>
      <c r="F370" s="98"/>
      <c r="G370" s="99"/>
      <c r="H370" s="22"/>
      <c r="S370" s="98"/>
      <c r="AC370" s="23"/>
    </row>
    <row r="371" spans="3:29" x14ac:dyDescent="0.2">
      <c r="C371" s="106"/>
      <c r="F371" s="98"/>
      <c r="G371" s="99"/>
      <c r="H371" s="22"/>
      <c r="S371" s="98"/>
      <c r="AC371" s="23"/>
    </row>
    <row r="372" spans="3:29" x14ac:dyDescent="0.2">
      <c r="C372" s="106"/>
      <c r="F372" s="98"/>
      <c r="G372" s="99"/>
      <c r="H372" s="22"/>
      <c r="S372" s="98"/>
      <c r="AC372" s="23"/>
    </row>
    <row r="373" spans="3:29" x14ac:dyDescent="0.2">
      <c r="C373" s="106"/>
      <c r="F373" s="98"/>
      <c r="G373" s="99"/>
      <c r="H373" s="22"/>
      <c r="S373" s="98"/>
      <c r="AC373" s="23"/>
    </row>
    <row r="374" spans="3:29" x14ac:dyDescent="0.2">
      <c r="C374" s="106"/>
      <c r="F374" s="98"/>
      <c r="G374" s="99"/>
      <c r="H374" s="22"/>
      <c r="S374" s="98"/>
      <c r="AC374" s="23"/>
    </row>
    <row r="375" spans="3:29" x14ac:dyDescent="0.2">
      <c r="C375" s="106"/>
      <c r="F375" s="98"/>
      <c r="G375" s="99"/>
      <c r="H375" s="22"/>
      <c r="S375" s="98"/>
      <c r="AC375" s="23"/>
    </row>
    <row r="376" spans="3:29" x14ac:dyDescent="0.2">
      <c r="C376" s="106"/>
      <c r="F376" s="98"/>
      <c r="G376" s="99"/>
      <c r="H376" s="22"/>
      <c r="S376" s="98"/>
      <c r="AC376" s="23"/>
    </row>
    <row r="377" spans="3:29" x14ac:dyDescent="0.2">
      <c r="C377" s="106"/>
      <c r="F377" s="98"/>
      <c r="G377" s="99"/>
      <c r="H377" s="22"/>
      <c r="S377" s="98"/>
      <c r="AC377" s="23"/>
    </row>
    <row r="378" spans="3:29" x14ac:dyDescent="0.2">
      <c r="C378" s="106"/>
      <c r="F378" s="98"/>
      <c r="G378" s="99"/>
      <c r="H378" s="22"/>
      <c r="S378" s="98"/>
      <c r="AC378" s="23"/>
    </row>
    <row r="379" spans="3:29" x14ac:dyDescent="0.2">
      <c r="C379" s="106"/>
      <c r="F379" s="98"/>
      <c r="G379" s="99"/>
      <c r="H379" s="22"/>
      <c r="S379" s="98"/>
      <c r="AC379" s="23"/>
    </row>
    <row r="380" spans="3:29" x14ac:dyDescent="0.2">
      <c r="C380" s="106"/>
      <c r="F380" s="98"/>
      <c r="G380" s="99"/>
      <c r="H380" s="22"/>
      <c r="S380" s="98"/>
      <c r="AC380" s="23"/>
    </row>
    <row r="381" spans="3:29" x14ac:dyDescent="0.2">
      <c r="C381" s="106"/>
      <c r="F381" s="98"/>
      <c r="G381" s="99"/>
      <c r="H381" s="22"/>
      <c r="S381" s="98"/>
      <c r="AC381" s="23"/>
    </row>
    <row r="382" spans="3:29" x14ac:dyDescent="0.2">
      <c r="C382" s="106"/>
      <c r="F382" s="98"/>
      <c r="G382" s="99"/>
      <c r="H382" s="22"/>
      <c r="S382" s="98"/>
      <c r="AC382" s="23"/>
    </row>
    <row r="383" spans="3:29" x14ac:dyDescent="0.2">
      <c r="C383" s="106"/>
      <c r="F383" s="98"/>
      <c r="G383" s="99"/>
      <c r="H383" s="22"/>
      <c r="S383" s="98"/>
      <c r="AC383" s="23"/>
    </row>
    <row r="384" spans="3:29" x14ac:dyDescent="0.2">
      <c r="C384" s="106"/>
      <c r="F384" s="98"/>
      <c r="G384" s="99"/>
      <c r="H384" s="22"/>
      <c r="S384" s="98"/>
      <c r="AC384" s="23"/>
    </row>
    <row r="385" spans="3:29" x14ac:dyDescent="0.2">
      <c r="C385" s="106"/>
      <c r="F385" s="98"/>
      <c r="G385" s="99"/>
      <c r="H385" s="22"/>
      <c r="S385" s="98"/>
      <c r="AC385" s="23"/>
    </row>
    <row r="386" spans="3:29" x14ac:dyDescent="0.2">
      <c r="C386" s="106"/>
      <c r="F386" s="98"/>
      <c r="G386" s="99"/>
      <c r="H386" s="22"/>
      <c r="S386" s="98"/>
      <c r="AC386" s="23"/>
    </row>
    <row r="387" spans="3:29" x14ac:dyDescent="0.2">
      <c r="C387" s="106"/>
      <c r="F387" s="98"/>
      <c r="G387" s="99"/>
      <c r="H387" s="22"/>
      <c r="S387" s="98"/>
      <c r="AC387" s="23"/>
    </row>
    <row r="388" spans="3:29" x14ac:dyDescent="0.2">
      <c r="C388" s="106"/>
      <c r="F388" s="98"/>
      <c r="G388" s="99"/>
      <c r="H388" s="22"/>
      <c r="S388" s="98"/>
      <c r="AC388" s="23"/>
    </row>
    <row r="389" spans="3:29" x14ac:dyDescent="0.2">
      <c r="C389" s="106"/>
      <c r="F389" s="98"/>
      <c r="G389" s="99"/>
      <c r="H389" s="22"/>
      <c r="S389" s="98"/>
      <c r="AC389" s="23"/>
    </row>
    <row r="390" spans="3:29" x14ac:dyDescent="0.2">
      <c r="C390" s="106"/>
      <c r="F390" s="98"/>
      <c r="G390" s="99"/>
      <c r="H390" s="22"/>
      <c r="S390" s="98"/>
      <c r="AC390" s="23"/>
    </row>
    <row r="391" spans="3:29" x14ac:dyDescent="0.2">
      <c r="C391" s="106"/>
      <c r="F391" s="98"/>
      <c r="G391" s="99"/>
      <c r="H391" s="22"/>
      <c r="S391" s="98"/>
      <c r="AC391" s="23"/>
    </row>
    <row r="392" spans="3:29" x14ac:dyDescent="0.2">
      <c r="C392" s="106"/>
      <c r="F392" s="98"/>
      <c r="G392" s="99"/>
      <c r="H392" s="22"/>
      <c r="S392" s="98"/>
      <c r="AC392" s="23"/>
    </row>
    <row r="393" spans="3:29" x14ac:dyDescent="0.2">
      <c r="C393" s="106"/>
      <c r="F393" s="98"/>
      <c r="G393" s="99"/>
      <c r="H393" s="22"/>
      <c r="S393" s="98"/>
      <c r="AC393" s="23"/>
    </row>
    <row r="394" spans="3:29" x14ac:dyDescent="0.2">
      <c r="C394" s="106"/>
      <c r="F394" s="98"/>
      <c r="G394" s="99"/>
      <c r="H394" s="22"/>
      <c r="S394" s="98"/>
      <c r="AC394" s="23"/>
    </row>
    <row r="395" spans="3:29" x14ac:dyDescent="0.2">
      <c r="C395" s="106"/>
      <c r="F395" s="98"/>
      <c r="G395" s="99"/>
      <c r="H395" s="22"/>
      <c r="S395" s="98"/>
      <c r="AC395" s="23"/>
    </row>
    <row r="396" spans="3:29" x14ac:dyDescent="0.2">
      <c r="C396" s="106"/>
      <c r="F396" s="98"/>
      <c r="G396" s="99"/>
      <c r="H396" s="22"/>
      <c r="S396" s="98"/>
      <c r="AC396" s="23"/>
    </row>
    <row r="397" spans="3:29" x14ac:dyDescent="0.2">
      <c r="C397" s="106"/>
      <c r="F397" s="98"/>
      <c r="G397" s="99"/>
      <c r="H397" s="22"/>
      <c r="S397" s="98"/>
      <c r="AC397" s="23"/>
    </row>
    <row r="398" spans="3:29" x14ac:dyDescent="0.2">
      <c r="C398" s="106"/>
      <c r="F398" s="98"/>
      <c r="G398" s="99"/>
      <c r="H398" s="22"/>
      <c r="S398" s="98"/>
      <c r="AC398" s="23"/>
    </row>
    <row r="399" spans="3:29" x14ac:dyDescent="0.2">
      <c r="C399" s="106"/>
      <c r="F399" s="98"/>
      <c r="G399" s="99"/>
      <c r="H399" s="22"/>
      <c r="S399" s="98"/>
      <c r="AC399" s="23"/>
    </row>
    <row r="400" spans="3:29" x14ac:dyDescent="0.2">
      <c r="C400" s="106"/>
      <c r="F400" s="98"/>
      <c r="G400" s="99"/>
      <c r="H400" s="22"/>
      <c r="S400" s="98"/>
      <c r="AC400" s="23"/>
    </row>
    <row r="401" spans="3:29" x14ac:dyDescent="0.2">
      <c r="C401" s="106"/>
      <c r="F401" s="98"/>
      <c r="G401" s="99"/>
      <c r="H401" s="22"/>
      <c r="S401" s="98"/>
      <c r="AC401" s="23"/>
    </row>
    <row r="402" spans="3:29" x14ac:dyDescent="0.2">
      <c r="C402" s="106"/>
      <c r="F402" s="98"/>
      <c r="G402" s="99"/>
      <c r="H402" s="22"/>
      <c r="S402" s="98"/>
      <c r="AC402" s="23"/>
    </row>
    <row r="403" spans="3:29" x14ac:dyDescent="0.2">
      <c r="C403" s="106"/>
      <c r="F403" s="98"/>
      <c r="G403" s="99"/>
      <c r="H403" s="22"/>
      <c r="S403" s="98"/>
      <c r="AC403" s="23"/>
    </row>
    <row r="404" spans="3:29" x14ac:dyDescent="0.2">
      <c r="C404" s="106"/>
      <c r="F404" s="98"/>
      <c r="G404" s="99"/>
      <c r="H404" s="22"/>
      <c r="S404" s="98"/>
      <c r="AC404" s="23"/>
    </row>
    <row r="405" spans="3:29" x14ac:dyDescent="0.2">
      <c r="C405" s="106"/>
      <c r="F405" s="98"/>
      <c r="G405" s="99"/>
      <c r="H405" s="22"/>
      <c r="S405" s="98"/>
      <c r="AC405" s="23"/>
    </row>
    <row r="406" spans="3:29" x14ac:dyDescent="0.2">
      <c r="C406" s="106"/>
      <c r="F406" s="98"/>
      <c r="G406" s="99"/>
      <c r="H406" s="22"/>
      <c r="S406" s="98"/>
      <c r="AC406" s="23"/>
    </row>
    <row r="407" spans="3:29" x14ac:dyDescent="0.2">
      <c r="C407" s="106"/>
      <c r="F407" s="98"/>
      <c r="G407" s="99"/>
      <c r="H407" s="22"/>
      <c r="S407" s="98"/>
      <c r="AC407" s="23"/>
    </row>
    <row r="408" spans="3:29" x14ac:dyDescent="0.2">
      <c r="C408" s="106"/>
      <c r="F408" s="98"/>
      <c r="G408" s="99"/>
      <c r="H408" s="22"/>
      <c r="S408" s="98"/>
      <c r="AC408" s="23"/>
    </row>
    <row r="409" spans="3:29" x14ac:dyDescent="0.2">
      <c r="C409" s="106"/>
      <c r="F409" s="98"/>
      <c r="G409" s="99"/>
      <c r="H409" s="22"/>
      <c r="S409" s="98"/>
      <c r="AC409" s="23"/>
    </row>
    <row r="410" spans="3:29" x14ac:dyDescent="0.2">
      <c r="C410" s="106"/>
      <c r="F410" s="98"/>
      <c r="G410" s="99"/>
      <c r="H410" s="22"/>
      <c r="S410" s="98"/>
      <c r="AC410" s="23"/>
    </row>
    <row r="411" spans="3:29" x14ac:dyDescent="0.2">
      <c r="C411" s="106"/>
      <c r="F411" s="98"/>
      <c r="G411" s="99"/>
      <c r="H411" s="22"/>
      <c r="S411" s="98"/>
      <c r="AC411" s="23"/>
    </row>
    <row r="412" spans="3:29" x14ac:dyDescent="0.2">
      <c r="C412" s="106"/>
      <c r="F412" s="98"/>
      <c r="G412" s="99"/>
      <c r="H412" s="22"/>
      <c r="S412" s="98"/>
      <c r="AC412" s="23"/>
    </row>
    <row r="413" spans="3:29" x14ac:dyDescent="0.2">
      <c r="C413" s="106"/>
      <c r="F413" s="98"/>
      <c r="G413" s="99"/>
      <c r="H413" s="22"/>
      <c r="S413" s="98"/>
      <c r="AC413" s="23"/>
    </row>
    <row r="414" spans="3:29" x14ac:dyDescent="0.2">
      <c r="C414" s="106"/>
      <c r="F414" s="98"/>
      <c r="G414" s="99"/>
      <c r="H414" s="22"/>
      <c r="S414" s="98"/>
      <c r="AC414" s="23"/>
    </row>
    <row r="415" spans="3:29" x14ac:dyDescent="0.2">
      <c r="C415" s="106"/>
      <c r="F415" s="98"/>
      <c r="G415" s="99"/>
      <c r="H415" s="22"/>
      <c r="S415" s="98"/>
      <c r="AC415" s="23"/>
    </row>
    <row r="416" spans="3:29" x14ac:dyDescent="0.2">
      <c r="C416" s="106"/>
      <c r="F416" s="98"/>
      <c r="G416" s="99"/>
      <c r="H416" s="22"/>
      <c r="S416" s="98"/>
      <c r="AC416" s="23"/>
    </row>
    <row r="417" spans="3:29" x14ac:dyDescent="0.2">
      <c r="C417" s="106"/>
      <c r="F417" s="98"/>
      <c r="G417" s="99"/>
      <c r="H417" s="22"/>
      <c r="S417" s="98"/>
      <c r="AC417" s="23"/>
    </row>
    <row r="418" spans="3:29" x14ac:dyDescent="0.2">
      <c r="C418" s="106"/>
      <c r="F418" s="98"/>
      <c r="G418" s="99"/>
      <c r="H418" s="22"/>
      <c r="S418" s="98"/>
      <c r="AC418" s="23"/>
    </row>
    <row r="419" spans="3:29" x14ac:dyDescent="0.2">
      <c r="C419" s="106"/>
      <c r="F419" s="98"/>
      <c r="G419" s="99"/>
      <c r="H419" s="22"/>
      <c r="S419" s="98"/>
      <c r="AC419" s="23"/>
    </row>
    <row r="420" spans="3:29" x14ac:dyDescent="0.2">
      <c r="C420" s="106"/>
      <c r="F420" s="98"/>
      <c r="G420" s="99"/>
      <c r="H420" s="22"/>
      <c r="S420" s="98"/>
      <c r="AC420" s="23"/>
    </row>
    <row r="421" spans="3:29" x14ac:dyDescent="0.2">
      <c r="C421" s="106"/>
      <c r="F421" s="98"/>
      <c r="G421" s="99"/>
      <c r="H421" s="22"/>
      <c r="S421" s="98"/>
      <c r="AC421" s="23"/>
    </row>
    <row r="422" spans="3:29" x14ac:dyDescent="0.2">
      <c r="C422" s="106"/>
      <c r="F422" s="98"/>
      <c r="G422" s="99"/>
      <c r="H422" s="22"/>
      <c r="S422" s="98"/>
      <c r="AC422" s="23"/>
    </row>
    <row r="423" spans="3:29" x14ac:dyDescent="0.2">
      <c r="C423" s="106"/>
      <c r="F423" s="98"/>
      <c r="G423" s="99"/>
      <c r="H423" s="22"/>
      <c r="S423" s="98"/>
      <c r="AC423" s="23"/>
    </row>
    <row r="424" spans="3:29" x14ac:dyDescent="0.2">
      <c r="C424" s="106"/>
      <c r="F424" s="98"/>
      <c r="G424" s="99"/>
      <c r="H424" s="22"/>
      <c r="S424" s="98"/>
      <c r="AC424" s="23"/>
    </row>
    <row r="425" spans="3:29" x14ac:dyDescent="0.2">
      <c r="C425" s="106"/>
      <c r="F425" s="98"/>
      <c r="G425" s="99"/>
      <c r="H425" s="22"/>
      <c r="S425" s="98"/>
      <c r="AC425" s="23"/>
    </row>
    <row r="426" spans="3:29" x14ac:dyDescent="0.2">
      <c r="C426" s="106"/>
      <c r="F426" s="98"/>
      <c r="G426" s="99"/>
      <c r="H426" s="22"/>
      <c r="S426" s="98"/>
      <c r="AC426" s="23"/>
    </row>
    <row r="427" spans="3:29" x14ac:dyDescent="0.2">
      <c r="C427" s="106"/>
      <c r="F427" s="98"/>
      <c r="G427" s="99"/>
      <c r="H427" s="22"/>
      <c r="S427" s="98"/>
      <c r="AC427" s="23"/>
    </row>
    <row r="428" spans="3:29" x14ac:dyDescent="0.2">
      <c r="C428" s="106"/>
      <c r="F428" s="98"/>
      <c r="G428" s="99"/>
      <c r="H428" s="22"/>
      <c r="S428" s="98"/>
      <c r="AC428" s="23"/>
    </row>
    <row r="429" spans="3:29" x14ac:dyDescent="0.2">
      <c r="C429" s="106"/>
      <c r="F429" s="98"/>
      <c r="G429" s="99"/>
      <c r="H429" s="22"/>
      <c r="S429" s="98"/>
      <c r="AC429" s="23"/>
    </row>
    <row r="430" spans="3:29" x14ac:dyDescent="0.2">
      <c r="C430" s="106"/>
      <c r="F430" s="98"/>
      <c r="G430" s="99"/>
      <c r="H430" s="22"/>
      <c r="S430" s="98"/>
      <c r="AC430" s="23"/>
    </row>
    <row r="431" spans="3:29" x14ac:dyDescent="0.2">
      <c r="C431" s="106"/>
      <c r="F431" s="98"/>
      <c r="G431" s="99"/>
      <c r="H431" s="22"/>
      <c r="S431" s="98"/>
      <c r="AC431" s="23"/>
    </row>
    <row r="432" spans="3:29" x14ac:dyDescent="0.2">
      <c r="C432" s="106"/>
      <c r="F432" s="98"/>
      <c r="G432" s="99"/>
      <c r="H432" s="22"/>
      <c r="S432" s="98"/>
      <c r="AC432" s="23"/>
    </row>
    <row r="433" spans="3:29" x14ac:dyDescent="0.2">
      <c r="C433" s="106"/>
      <c r="F433" s="98"/>
      <c r="G433" s="99"/>
      <c r="H433" s="22"/>
      <c r="S433" s="98"/>
      <c r="AC433" s="23"/>
    </row>
    <row r="434" spans="3:29" x14ac:dyDescent="0.2">
      <c r="C434" s="106"/>
      <c r="F434" s="98"/>
      <c r="G434" s="99"/>
      <c r="H434" s="22"/>
      <c r="S434" s="98"/>
      <c r="AC434" s="23"/>
    </row>
    <row r="435" spans="3:29" x14ac:dyDescent="0.2">
      <c r="C435" s="106"/>
      <c r="F435" s="98"/>
      <c r="G435" s="99"/>
      <c r="H435" s="22"/>
      <c r="S435" s="98"/>
      <c r="AC435" s="23"/>
    </row>
    <row r="436" spans="3:29" x14ac:dyDescent="0.2">
      <c r="C436" s="106"/>
      <c r="F436" s="98"/>
      <c r="G436" s="99"/>
      <c r="H436" s="22"/>
      <c r="S436" s="98"/>
      <c r="AC436" s="23"/>
    </row>
    <row r="437" spans="3:29" x14ac:dyDescent="0.2">
      <c r="C437" s="106"/>
      <c r="F437" s="98"/>
      <c r="G437" s="99"/>
      <c r="H437" s="22"/>
      <c r="S437" s="98"/>
      <c r="AC437" s="23"/>
    </row>
    <row r="438" spans="3:29" x14ac:dyDescent="0.2">
      <c r="C438" s="106"/>
      <c r="F438" s="98"/>
      <c r="G438" s="99"/>
      <c r="H438" s="22"/>
      <c r="S438" s="98"/>
      <c r="AC438" s="23"/>
    </row>
    <row r="439" spans="3:29" x14ac:dyDescent="0.2">
      <c r="C439" s="106"/>
      <c r="F439" s="98"/>
      <c r="G439" s="99"/>
      <c r="H439" s="22"/>
      <c r="S439" s="98"/>
      <c r="AC439" s="23"/>
    </row>
    <row r="440" spans="3:29" x14ac:dyDescent="0.2">
      <c r="C440" s="106"/>
      <c r="F440" s="98"/>
      <c r="G440" s="99"/>
      <c r="H440" s="22"/>
      <c r="S440" s="98"/>
      <c r="AC440" s="23"/>
    </row>
    <row r="441" spans="3:29" x14ac:dyDescent="0.2">
      <c r="C441" s="106"/>
      <c r="F441" s="98"/>
      <c r="G441" s="99"/>
      <c r="H441" s="22"/>
      <c r="S441" s="98"/>
      <c r="AC441" s="23"/>
    </row>
    <row r="442" spans="3:29" x14ac:dyDescent="0.2">
      <c r="C442" s="106"/>
      <c r="F442" s="98"/>
      <c r="G442" s="99"/>
      <c r="H442" s="22"/>
      <c r="S442" s="98"/>
      <c r="AC442" s="23"/>
    </row>
    <row r="443" spans="3:29" x14ac:dyDescent="0.2">
      <c r="C443" s="106"/>
      <c r="F443" s="98"/>
      <c r="G443" s="99"/>
      <c r="H443" s="22"/>
      <c r="S443" s="98"/>
      <c r="AC443" s="23"/>
    </row>
    <row r="444" spans="3:29" x14ac:dyDescent="0.2">
      <c r="C444" s="106"/>
      <c r="F444" s="98"/>
      <c r="G444" s="99"/>
      <c r="H444" s="22"/>
      <c r="S444" s="98"/>
      <c r="AC444" s="23"/>
    </row>
    <row r="445" spans="3:29" x14ac:dyDescent="0.2">
      <c r="C445" s="106"/>
      <c r="F445" s="98"/>
      <c r="G445" s="99"/>
      <c r="H445" s="22"/>
      <c r="S445" s="98"/>
      <c r="AC445" s="23"/>
    </row>
    <row r="446" spans="3:29" x14ac:dyDescent="0.2">
      <c r="C446" s="106"/>
      <c r="F446" s="98"/>
      <c r="G446" s="99"/>
      <c r="H446" s="22"/>
      <c r="S446" s="98"/>
      <c r="AC446" s="23"/>
    </row>
    <row r="447" spans="3:29" x14ac:dyDescent="0.2">
      <c r="C447" s="106"/>
      <c r="F447" s="98"/>
      <c r="G447" s="99"/>
      <c r="H447" s="22"/>
      <c r="S447" s="98"/>
      <c r="AC447" s="23"/>
    </row>
    <row r="448" spans="3:29" x14ac:dyDescent="0.2">
      <c r="C448" s="106"/>
      <c r="F448" s="98"/>
      <c r="G448" s="99"/>
      <c r="H448" s="22"/>
      <c r="S448" s="98"/>
      <c r="AC448" s="23"/>
    </row>
    <row r="449" spans="3:29" x14ac:dyDescent="0.2">
      <c r="C449" s="106"/>
      <c r="F449" s="98"/>
      <c r="G449" s="99"/>
      <c r="H449" s="22"/>
      <c r="S449" s="98"/>
      <c r="AC449" s="23"/>
    </row>
    <row r="450" spans="3:29" x14ac:dyDescent="0.2">
      <c r="C450" s="106"/>
      <c r="F450" s="98"/>
      <c r="G450" s="99"/>
      <c r="H450" s="22"/>
      <c r="S450" s="98"/>
      <c r="AC450" s="23"/>
    </row>
    <row r="451" spans="3:29" x14ac:dyDescent="0.2">
      <c r="C451" s="106"/>
      <c r="F451" s="98"/>
      <c r="G451" s="99"/>
      <c r="H451" s="22"/>
      <c r="S451" s="98"/>
      <c r="AC451" s="23"/>
    </row>
    <row r="452" spans="3:29" x14ac:dyDescent="0.2">
      <c r="C452" s="106"/>
      <c r="F452" s="98"/>
      <c r="G452" s="99"/>
      <c r="H452" s="22"/>
      <c r="S452" s="98"/>
      <c r="AC452" s="23"/>
    </row>
    <row r="453" spans="3:29" x14ac:dyDescent="0.2">
      <c r="C453" s="106"/>
      <c r="F453" s="98"/>
      <c r="G453" s="99"/>
      <c r="H453" s="22"/>
      <c r="S453" s="98"/>
      <c r="AC453" s="23"/>
    </row>
    <row r="454" spans="3:29" x14ac:dyDescent="0.2">
      <c r="C454" s="106"/>
      <c r="F454" s="98"/>
      <c r="G454" s="99"/>
      <c r="H454" s="22"/>
      <c r="S454" s="98"/>
      <c r="AC454" s="23"/>
    </row>
    <row r="455" spans="3:29" x14ac:dyDescent="0.2">
      <c r="C455" s="106"/>
      <c r="F455" s="98"/>
      <c r="G455" s="99"/>
      <c r="H455" s="22"/>
      <c r="S455" s="98"/>
      <c r="AC455" s="23"/>
    </row>
    <row r="456" spans="3:29" x14ac:dyDescent="0.2">
      <c r="C456" s="106"/>
      <c r="F456" s="98"/>
      <c r="G456" s="99"/>
      <c r="H456" s="22"/>
      <c r="S456" s="98"/>
      <c r="AC456" s="23"/>
    </row>
    <row r="457" spans="3:29" x14ac:dyDescent="0.2">
      <c r="C457" s="106"/>
      <c r="F457" s="98"/>
      <c r="G457" s="99"/>
      <c r="H457" s="22"/>
      <c r="S457" s="98"/>
      <c r="AC457" s="23"/>
    </row>
    <row r="458" spans="3:29" x14ac:dyDescent="0.2">
      <c r="C458" s="106"/>
      <c r="F458" s="98"/>
      <c r="G458" s="99"/>
      <c r="H458" s="22"/>
      <c r="S458" s="98"/>
      <c r="AC458" s="23"/>
    </row>
    <row r="459" spans="3:29" x14ac:dyDescent="0.2">
      <c r="C459" s="106"/>
      <c r="F459" s="98"/>
      <c r="G459" s="99"/>
      <c r="H459" s="22"/>
      <c r="S459" s="98"/>
      <c r="AC459" s="23"/>
    </row>
    <row r="460" spans="3:29" x14ac:dyDescent="0.2">
      <c r="C460" s="106"/>
      <c r="F460" s="98"/>
      <c r="G460" s="99"/>
      <c r="H460" s="22"/>
      <c r="S460" s="98"/>
      <c r="AC460" s="23"/>
    </row>
    <row r="461" spans="3:29" x14ac:dyDescent="0.2">
      <c r="C461" s="106"/>
      <c r="F461" s="98"/>
      <c r="G461" s="99"/>
      <c r="H461" s="22"/>
      <c r="S461" s="98"/>
      <c r="AC461" s="23"/>
    </row>
    <row r="462" spans="3:29" x14ac:dyDescent="0.2">
      <c r="C462" s="106"/>
      <c r="F462" s="98"/>
      <c r="G462" s="99"/>
      <c r="H462" s="22"/>
      <c r="S462" s="98"/>
      <c r="AC462" s="23"/>
    </row>
    <row r="463" spans="3:29" x14ac:dyDescent="0.2">
      <c r="C463" s="106"/>
      <c r="F463" s="98"/>
      <c r="G463" s="99"/>
      <c r="H463" s="22"/>
      <c r="S463" s="98"/>
      <c r="AC463" s="23"/>
    </row>
    <row r="464" spans="3:29" x14ac:dyDescent="0.2">
      <c r="C464" s="106"/>
      <c r="F464" s="98"/>
      <c r="G464" s="99"/>
      <c r="H464" s="22"/>
      <c r="S464" s="98"/>
      <c r="AC464" s="23"/>
    </row>
    <row r="465" spans="3:29" x14ac:dyDescent="0.2">
      <c r="C465" s="106"/>
      <c r="F465" s="98"/>
      <c r="G465" s="99"/>
      <c r="H465" s="22"/>
      <c r="S465" s="98"/>
      <c r="AC465" s="23"/>
    </row>
    <row r="466" spans="3:29" x14ac:dyDescent="0.2">
      <c r="C466" s="106"/>
      <c r="F466" s="98"/>
      <c r="G466" s="99"/>
      <c r="H466" s="22"/>
      <c r="S466" s="98"/>
      <c r="AC466" s="23"/>
    </row>
    <row r="467" spans="3:29" x14ac:dyDescent="0.2">
      <c r="C467" s="106"/>
      <c r="F467" s="98"/>
      <c r="G467" s="99"/>
      <c r="H467" s="22"/>
      <c r="S467" s="98"/>
      <c r="AC467" s="23"/>
    </row>
    <row r="468" spans="3:29" x14ac:dyDescent="0.2">
      <c r="C468" s="106"/>
      <c r="F468" s="98"/>
      <c r="G468" s="99"/>
      <c r="H468" s="22"/>
      <c r="S468" s="98"/>
      <c r="AC468" s="23"/>
    </row>
    <row r="469" spans="3:29" x14ac:dyDescent="0.2">
      <c r="C469" s="106"/>
      <c r="F469" s="98"/>
      <c r="G469" s="99"/>
      <c r="H469" s="22"/>
      <c r="S469" s="98"/>
      <c r="AC469" s="23"/>
    </row>
    <row r="470" spans="3:29" x14ac:dyDescent="0.2">
      <c r="C470" s="106"/>
      <c r="F470" s="98"/>
      <c r="G470" s="99"/>
      <c r="H470" s="22"/>
      <c r="S470" s="98"/>
      <c r="AC470" s="23"/>
    </row>
    <row r="471" spans="3:29" x14ac:dyDescent="0.2">
      <c r="C471" s="106"/>
      <c r="F471" s="98"/>
      <c r="G471" s="99"/>
      <c r="H471" s="22"/>
      <c r="S471" s="98"/>
      <c r="AC471" s="23"/>
    </row>
    <row r="472" spans="3:29" x14ac:dyDescent="0.2">
      <c r="C472" s="106"/>
      <c r="F472" s="98"/>
      <c r="G472" s="99"/>
      <c r="H472" s="22"/>
      <c r="S472" s="98"/>
      <c r="AC472" s="23"/>
    </row>
    <row r="473" spans="3:29" x14ac:dyDescent="0.2">
      <c r="C473" s="106"/>
      <c r="F473" s="98"/>
      <c r="G473" s="99"/>
      <c r="H473" s="22"/>
      <c r="S473" s="98"/>
      <c r="AC473" s="23"/>
    </row>
    <row r="474" spans="3:29" x14ac:dyDescent="0.2">
      <c r="C474" s="106"/>
      <c r="F474" s="98"/>
      <c r="G474" s="99"/>
      <c r="H474" s="22"/>
      <c r="S474" s="98"/>
      <c r="AC474" s="23"/>
    </row>
    <row r="475" spans="3:29" x14ac:dyDescent="0.2">
      <c r="C475" s="106"/>
      <c r="F475" s="98"/>
      <c r="G475" s="99"/>
      <c r="H475" s="22"/>
      <c r="S475" s="98"/>
      <c r="AC475" s="23"/>
    </row>
    <row r="476" spans="3:29" x14ac:dyDescent="0.2">
      <c r="C476" s="106"/>
      <c r="F476" s="98"/>
      <c r="G476" s="99"/>
      <c r="H476" s="22"/>
      <c r="S476" s="98"/>
      <c r="AC476" s="23"/>
    </row>
    <row r="477" spans="3:29" x14ac:dyDescent="0.2">
      <c r="C477" s="106"/>
      <c r="F477" s="98"/>
      <c r="G477" s="99"/>
      <c r="H477" s="22"/>
      <c r="S477" s="98"/>
      <c r="AC477" s="23"/>
    </row>
    <row r="478" spans="3:29" x14ac:dyDescent="0.2">
      <c r="C478" s="106"/>
      <c r="F478" s="98"/>
      <c r="G478" s="99"/>
      <c r="H478" s="22"/>
      <c r="S478" s="98"/>
      <c r="AC478" s="23"/>
    </row>
    <row r="479" spans="3:29" x14ac:dyDescent="0.2">
      <c r="C479" s="106"/>
      <c r="F479" s="98"/>
      <c r="G479" s="99"/>
      <c r="H479" s="22"/>
      <c r="S479" s="98"/>
      <c r="AC479" s="23"/>
    </row>
    <row r="480" spans="3:29" x14ac:dyDescent="0.2">
      <c r="C480" s="106"/>
      <c r="F480" s="98"/>
      <c r="G480" s="99"/>
      <c r="H480" s="22"/>
      <c r="S480" s="98"/>
      <c r="AC480" s="23"/>
    </row>
    <row r="481" spans="3:29" x14ac:dyDescent="0.2">
      <c r="C481" s="106"/>
      <c r="F481" s="98"/>
      <c r="G481" s="99"/>
      <c r="H481" s="22"/>
      <c r="S481" s="98"/>
      <c r="AC481" s="23"/>
    </row>
    <row r="482" spans="3:29" x14ac:dyDescent="0.2">
      <c r="C482" s="106"/>
      <c r="F482" s="98"/>
      <c r="G482" s="99"/>
      <c r="H482" s="22"/>
      <c r="S482" s="98"/>
      <c r="AC482" s="23"/>
    </row>
    <row r="483" spans="3:29" x14ac:dyDescent="0.2">
      <c r="C483" s="106"/>
      <c r="F483" s="98"/>
      <c r="G483" s="99"/>
      <c r="H483" s="22"/>
      <c r="S483" s="98"/>
      <c r="AC483" s="23"/>
    </row>
    <row r="484" spans="3:29" x14ac:dyDescent="0.2">
      <c r="C484" s="106"/>
      <c r="F484" s="98"/>
      <c r="G484" s="99"/>
      <c r="H484" s="22"/>
      <c r="S484" s="98"/>
      <c r="AC484" s="23"/>
    </row>
    <row r="485" spans="3:29" x14ac:dyDescent="0.2">
      <c r="C485" s="106"/>
      <c r="F485" s="98"/>
      <c r="G485" s="99"/>
      <c r="H485" s="22"/>
      <c r="S485" s="98"/>
      <c r="AC485" s="23"/>
    </row>
    <row r="486" spans="3:29" x14ac:dyDescent="0.2">
      <c r="C486" s="106"/>
      <c r="F486" s="98"/>
      <c r="G486" s="99"/>
      <c r="H486" s="22"/>
      <c r="S486" s="98"/>
      <c r="AC486" s="23"/>
    </row>
    <row r="487" spans="3:29" x14ac:dyDescent="0.2">
      <c r="C487" s="106"/>
      <c r="F487" s="98"/>
      <c r="G487" s="99"/>
      <c r="H487" s="22"/>
      <c r="S487" s="98"/>
      <c r="AC487" s="23"/>
    </row>
    <row r="488" spans="3:29" x14ac:dyDescent="0.2">
      <c r="C488" s="106"/>
      <c r="F488" s="98"/>
      <c r="G488" s="99"/>
      <c r="H488" s="22"/>
      <c r="S488" s="98"/>
      <c r="AC488" s="23"/>
    </row>
    <row r="489" spans="3:29" x14ac:dyDescent="0.2">
      <c r="C489" s="106"/>
      <c r="F489" s="98"/>
      <c r="G489" s="99"/>
      <c r="H489" s="22"/>
      <c r="S489" s="98"/>
      <c r="AC489" s="23"/>
    </row>
    <row r="490" spans="3:29" x14ac:dyDescent="0.2">
      <c r="C490" s="106"/>
      <c r="F490" s="98"/>
      <c r="G490" s="99"/>
      <c r="H490" s="22"/>
      <c r="S490" s="98"/>
      <c r="AC490" s="23"/>
    </row>
    <row r="491" spans="3:29" x14ac:dyDescent="0.2">
      <c r="C491" s="106"/>
      <c r="F491" s="98"/>
      <c r="G491" s="99"/>
      <c r="H491" s="22"/>
      <c r="S491" s="98"/>
      <c r="AC491" s="23"/>
    </row>
    <row r="492" spans="3:29" x14ac:dyDescent="0.2">
      <c r="C492" s="106"/>
      <c r="F492" s="98"/>
      <c r="G492" s="99"/>
      <c r="H492" s="22"/>
      <c r="S492" s="98"/>
      <c r="AC492" s="23"/>
    </row>
    <row r="493" spans="3:29" x14ac:dyDescent="0.2">
      <c r="C493" s="106"/>
      <c r="F493" s="98"/>
      <c r="G493" s="99"/>
      <c r="H493" s="22"/>
      <c r="S493" s="98"/>
      <c r="AC493" s="23"/>
    </row>
    <row r="494" spans="3:29" x14ac:dyDescent="0.2">
      <c r="C494" s="106"/>
      <c r="F494" s="98"/>
      <c r="G494" s="99"/>
      <c r="H494" s="22"/>
      <c r="S494" s="98"/>
      <c r="AC494" s="23"/>
    </row>
    <row r="495" spans="3:29" x14ac:dyDescent="0.2">
      <c r="C495" s="106"/>
      <c r="F495" s="98"/>
      <c r="G495" s="99"/>
      <c r="H495" s="22"/>
      <c r="S495" s="98"/>
      <c r="AC495" s="23"/>
    </row>
    <row r="496" spans="3:29" x14ac:dyDescent="0.2">
      <c r="C496" s="106"/>
      <c r="F496" s="98"/>
      <c r="G496" s="99"/>
      <c r="H496" s="22"/>
      <c r="S496" s="98"/>
      <c r="AC496" s="23"/>
    </row>
    <row r="497" spans="3:29" x14ac:dyDescent="0.2">
      <c r="C497" s="106"/>
      <c r="F497" s="98"/>
      <c r="G497" s="99"/>
      <c r="H497" s="22"/>
      <c r="S497" s="98"/>
      <c r="AC497" s="23"/>
    </row>
    <row r="498" spans="3:29" x14ac:dyDescent="0.2">
      <c r="C498" s="106"/>
      <c r="F498" s="98"/>
      <c r="G498" s="99"/>
      <c r="H498" s="22"/>
      <c r="S498" s="98"/>
      <c r="AC498" s="23"/>
    </row>
    <row r="499" spans="3:29" x14ac:dyDescent="0.2">
      <c r="C499" s="106"/>
      <c r="F499" s="98"/>
      <c r="G499" s="99"/>
      <c r="H499" s="22"/>
      <c r="S499" s="98"/>
      <c r="AC499" s="23"/>
    </row>
    <row r="500" spans="3:29" x14ac:dyDescent="0.2">
      <c r="C500" s="106"/>
      <c r="F500" s="98"/>
      <c r="G500" s="99"/>
      <c r="H500" s="22"/>
      <c r="S500" s="98"/>
      <c r="AC500" s="23"/>
    </row>
    <row r="501" spans="3:29" x14ac:dyDescent="0.2">
      <c r="C501" s="106"/>
      <c r="F501" s="98"/>
      <c r="G501" s="99"/>
      <c r="H501" s="22"/>
      <c r="S501" s="98"/>
      <c r="AC501" s="23"/>
    </row>
    <row r="502" spans="3:29" x14ac:dyDescent="0.2">
      <c r="C502" s="106"/>
      <c r="F502" s="98"/>
      <c r="G502" s="99"/>
      <c r="H502" s="22"/>
      <c r="S502" s="98"/>
      <c r="AC502" s="23"/>
    </row>
    <row r="503" spans="3:29" x14ac:dyDescent="0.2">
      <c r="C503" s="106"/>
      <c r="F503" s="98"/>
      <c r="G503" s="99"/>
      <c r="H503" s="22"/>
      <c r="S503" s="98"/>
      <c r="AC503" s="23"/>
    </row>
    <row r="504" spans="3:29" x14ac:dyDescent="0.2">
      <c r="C504" s="106"/>
      <c r="F504" s="98"/>
      <c r="G504" s="99"/>
      <c r="H504" s="22"/>
      <c r="S504" s="98"/>
      <c r="AC504" s="23"/>
    </row>
    <row r="505" spans="3:29" x14ac:dyDescent="0.2">
      <c r="C505" s="106"/>
      <c r="F505" s="98"/>
      <c r="G505" s="99"/>
      <c r="H505" s="22"/>
      <c r="S505" s="98"/>
      <c r="AC505" s="23"/>
    </row>
    <row r="506" spans="3:29" x14ac:dyDescent="0.2">
      <c r="C506" s="106"/>
      <c r="F506" s="98"/>
      <c r="G506" s="99"/>
      <c r="H506" s="22"/>
      <c r="S506" s="98"/>
      <c r="AC506" s="23"/>
    </row>
    <row r="507" spans="3:29" x14ac:dyDescent="0.2">
      <c r="C507" s="106"/>
      <c r="F507" s="98"/>
      <c r="G507" s="99"/>
      <c r="H507" s="22"/>
      <c r="S507" s="98"/>
      <c r="AC507" s="23"/>
    </row>
    <row r="508" spans="3:29" x14ac:dyDescent="0.2">
      <c r="C508" s="106"/>
      <c r="F508" s="98"/>
      <c r="G508" s="99"/>
      <c r="H508" s="22"/>
      <c r="S508" s="98"/>
      <c r="AC508" s="23"/>
    </row>
    <row r="509" spans="3:29" x14ac:dyDescent="0.2">
      <c r="C509" s="106"/>
      <c r="F509" s="98"/>
      <c r="G509" s="99"/>
      <c r="H509" s="22"/>
      <c r="S509" s="98"/>
      <c r="AC509" s="23"/>
    </row>
    <row r="510" spans="3:29" x14ac:dyDescent="0.2">
      <c r="C510" s="106"/>
      <c r="F510" s="98"/>
      <c r="G510" s="99"/>
      <c r="H510" s="22"/>
      <c r="S510" s="98"/>
      <c r="AC510" s="23"/>
    </row>
    <row r="511" spans="3:29" x14ac:dyDescent="0.2">
      <c r="C511" s="106"/>
      <c r="F511" s="98"/>
      <c r="G511" s="99"/>
      <c r="H511" s="22"/>
      <c r="S511" s="98"/>
      <c r="AC511" s="23"/>
    </row>
    <row r="512" spans="3:29" x14ac:dyDescent="0.2">
      <c r="C512" s="106"/>
      <c r="F512" s="98"/>
      <c r="G512" s="99"/>
      <c r="H512" s="22"/>
      <c r="S512" s="98"/>
      <c r="AC512" s="23"/>
    </row>
    <row r="513" spans="3:29" x14ac:dyDescent="0.2">
      <c r="C513" s="106"/>
      <c r="F513" s="98"/>
      <c r="G513" s="99"/>
      <c r="H513" s="22"/>
      <c r="S513" s="98"/>
      <c r="AC513" s="23"/>
    </row>
    <row r="514" spans="3:29" x14ac:dyDescent="0.2">
      <c r="C514" s="106"/>
      <c r="F514" s="98"/>
      <c r="G514" s="99"/>
      <c r="H514" s="22"/>
      <c r="S514" s="98"/>
      <c r="AC514" s="23"/>
    </row>
    <row r="515" spans="3:29" x14ac:dyDescent="0.2">
      <c r="C515" s="106"/>
      <c r="F515" s="98"/>
      <c r="G515" s="99"/>
      <c r="H515" s="22"/>
      <c r="S515" s="98"/>
      <c r="AC515" s="23"/>
    </row>
    <row r="516" spans="3:29" x14ac:dyDescent="0.2">
      <c r="C516" s="106"/>
      <c r="F516" s="98"/>
      <c r="G516" s="99"/>
      <c r="H516" s="22"/>
      <c r="S516" s="98"/>
      <c r="AC516" s="23"/>
    </row>
    <row r="517" spans="3:29" x14ac:dyDescent="0.2">
      <c r="C517" s="106"/>
      <c r="F517" s="98"/>
      <c r="G517" s="99"/>
      <c r="H517" s="22"/>
      <c r="S517" s="98"/>
      <c r="AC517" s="23"/>
    </row>
    <row r="518" spans="3:29" x14ac:dyDescent="0.2">
      <c r="C518" s="106"/>
      <c r="F518" s="98"/>
      <c r="G518" s="99"/>
      <c r="H518" s="22"/>
      <c r="S518" s="98"/>
      <c r="AC518" s="23"/>
    </row>
    <row r="519" spans="3:29" x14ac:dyDescent="0.2">
      <c r="C519" s="106"/>
      <c r="F519" s="98"/>
      <c r="G519" s="99"/>
      <c r="H519" s="22"/>
      <c r="S519" s="98"/>
      <c r="AC519" s="23"/>
    </row>
    <row r="520" spans="3:29" x14ac:dyDescent="0.2">
      <c r="C520" s="106"/>
      <c r="F520" s="98"/>
      <c r="G520" s="99"/>
      <c r="H520" s="22"/>
      <c r="S520" s="98"/>
      <c r="AC520" s="23"/>
    </row>
    <row r="521" spans="3:29" x14ac:dyDescent="0.2">
      <c r="C521" s="106"/>
      <c r="F521" s="98"/>
      <c r="G521" s="99"/>
      <c r="H521" s="22"/>
      <c r="S521" s="98"/>
      <c r="AC521" s="23"/>
    </row>
    <row r="522" spans="3:29" x14ac:dyDescent="0.2">
      <c r="C522" s="106"/>
      <c r="F522" s="98"/>
      <c r="G522" s="99"/>
      <c r="H522" s="22"/>
      <c r="S522" s="98"/>
      <c r="AC522" s="23"/>
    </row>
    <row r="523" spans="3:29" x14ac:dyDescent="0.2">
      <c r="C523" s="106"/>
      <c r="F523" s="98"/>
      <c r="G523" s="99"/>
      <c r="H523" s="22"/>
      <c r="S523" s="98"/>
      <c r="AC523" s="23"/>
    </row>
    <row r="524" spans="3:29" x14ac:dyDescent="0.2">
      <c r="C524" s="106"/>
      <c r="F524" s="98"/>
      <c r="G524" s="99"/>
      <c r="H524" s="22"/>
      <c r="S524" s="98"/>
      <c r="AC524" s="23"/>
    </row>
    <row r="525" spans="3:29" x14ac:dyDescent="0.2">
      <c r="C525" s="106"/>
      <c r="F525" s="98"/>
      <c r="G525" s="99"/>
      <c r="H525" s="22"/>
      <c r="S525" s="98"/>
      <c r="AC525" s="23"/>
    </row>
    <row r="526" spans="3:29" x14ac:dyDescent="0.2">
      <c r="C526" s="106"/>
      <c r="F526" s="98"/>
      <c r="G526" s="99"/>
      <c r="H526" s="22"/>
      <c r="S526" s="98"/>
      <c r="AC526" s="23"/>
    </row>
    <row r="527" spans="3:29" x14ac:dyDescent="0.2">
      <c r="C527" s="106"/>
      <c r="F527" s="98"/>
      <c r="G527" s="99"/>
      <c r="H527" s="22"/>
      <c r="S527" s="98"/>
      <c r="AC527" s="23"/>
    </row>
    <row r="528" spans="3:29" x14ac:dyDescent="0.2">
      <c r="C528" s="106"/>
      <c r="F528" s="98"/>
      <c r="G528" s="99"/>
      <c r="H528" s="22"/>
      <c r="S528" s="98"/>
      <c r="AC528" s="23"/>
    </row>
    <row r="529" spans="3:29" x14ac:dyDescent="0.2">
      <c r="C529" s="106"/>
      <c r="F529" s="98"/>
      <c r="G529" s="99"/>
      <c r="H529" s="22"/>
      <c r="S529" s="98"/>
      <c r="AC529" s="23"/>
    </row>
    <row r="530" spans="3:29" x14ac:dyDescent="0.2">
      <c r="C530" s="106"/>
      <c r="F530" s="98"/>
      <c r="G530" s="99"/>
      <c r="H530" s="22"/>
      <c r="S530" s="98"/>
      <c r="AC530" s="23"/>
    </row>
    <row r="531" spans="3:29" x14ac:dyDescent="0.2">
      <c r="C531" s="106"/>
      <c r="F531" s="98"/>
      <c r="G531" s="99"/>
      <c r="H531" s="22"/>
      <c r="S531" s="98"/>
      <c r="AC531" s="23"/>
    </row>
    <row r="532" spans="3:29" x14ac:dyDescent="0.2">
      <c r="C532" s="106"/>
      <c r="F532" s="98"/>
      <c r="G532" s="99"/>
      <c r="H532" s="22"/>
      <c r="S532" s="98"/>
      <c r="AC532" s="23"/>
    </row>
    <row r="533" spans="3:29" x14ac:dyDescent="0.2">
      <c r="C533" s="106"/>
      <c r="F533" s="98"/>
      <c r="G533" s="99"/>
      <c r="H533" s="22"/>
      <c r="S533" s="98"/>
      <c r="AC533" s="23"/>
    </row>
    <row r="534" spans="3:29" x14ac:dyDescent="0.2">
      <c r="C534" s="106"/>
      <c r="F534" s="98"/>
      <c r="G534" s="99"/>
      <c r="H534" s="22"/>
      <c r="S534" s="98"/>
      <c r="AC534" s="23"/>
    </row>
    <row r="535" spans="3:29" x14ac:dyDescent="0.2">
      <c r="C535" s="106"/>
      <c r="F535" s="98"/>
      <c r="G535" s="99"/>
      <c r="H535" s="22"/>
      <c r="S535" s="98"/>
      <c r="AC535" s="23"/>
    </row>
    <row r="536" spans="3:29" x14ac:dyDescent="0.2">
      <c r="C536" s="106"/>
      <c r="F536" s="98"/>
      <c r="G536" s="99"/>
      <c r="H536" s="22"/>
      <c r="S536" s="98"/>
      <c r="AC536" s="23"/>
    </row>
    <row r="537" spans="3:29" x14ac:dyDescent="0.2">
      <c r="C537" s="106"/>
      <c r="F537" s="98"/>
      <c r="G537" s="99"/>
      <c r="H537" s="22"/>
      <c r="S537" s="98"/>
      <c r="AC537" s="23"/>
    </row>
    <row r="538" spans="3:29" x14ac:dyDescent="0.2">
      <c r="C538" s="106"/>
      <c r="F538" s="98"/>
      <c r="G538" s="99"/>
      <c r="H538" s="22"/>
      <c r="S538" s="98"/>
      <c r="AC538" s="23"/>
    </row>
    <row r="539" spans="3:29" x14ac:dyDescent="0.2">
      <c r="C539" s="106"/>
      <c r="F539" s="98"/>
      <c r="G539" s="99"/>
      <c r="H539" s="22"/>
      <c r="S539" s="98"/>
      <c r="AC539" s="23"/>
    </row>
    <row r="540" spans="3:29" x14ac:dyDescent="0.2">
      <c r="C540" s="106"/>
      <c r="F540" s="98"/>
      <c r="G540" s="99"/>
      <c r="H540" s="22"/>
      <c r="S540" s="98"/>
      <c r="AC540" s="23"/>
    </row>
    <row r="541" spans="3:29" x14ac:dyDescent="0.2">
      <c r="C541" s="106"/>
      <c r="F541" s="98"/>
      <c r="G541" s="99"/>
      <c r="H541" s="22"/>
      <c r="S541" s="98"/>
      <c r="AC541" s="23"/>
    </row>
    <row r="542" spans="3:29" x14ac:dyDescent="0.2">
      <c r="C542" s="106"/>
      <c r="F542" s="98"/>
      <c r="G542" s="99"/>
      <c r="H542" s="22"/>
      <c r="S542" s="98"/>
      <c r="AC542" s="23"/>
    </row>
    <row r="543" spans="3:29" x14ac:dyDescent="0.2">
      <c r="C543" s="106"/>
      <c r="F543" s="98"/>
      <c r="G543" s="99"/>
      <c r="H543" s="22"/>
      <c r="S543" s="98"/>
      <c r="AC543" s="23"/>
    </row>
    <row r="544" spans="3:29" x14ac:dyDescent="0.2">
      <c r="C544" s="106"/>
      <c r="F544" s="98"/>
      <c r="G544" s="99"/>
      <c r="H544" s="22"/>
      <c r="S544" s="98"/>
      <c r="AC544" s="23"/>
    </row>
    <row r="545" spans="3:29" x14ac:dyDescent="0.2">
      <c r="C545" s="106"/>
      <c r="F545" s="98"/>
      <c r="G545" s="99"/>
      <c r="H545" s="22"/>
      <c r="S545" s="98"/>
      <c r="AC545" s="23"/>
    </row>
    <row r="546" spans="3:29" x14ac:dyDescent="0.2">
      <c r="C546" s="106"/>
      <c r="F546" s="98"/>
      <c r="G546" s="99"/>
      <c r="H546" s="22"/>
      <c r="S546" s="98"/>
      <c r="AC546" s="23"/>
    </row>
    <row r="547" spans="3:29" x14ac:dyDescent="0.2">
      <c r="C547" s="106"/>
      <c r="F547" s="98"/>
      <c r="G547" s="99"/>
      <c r="H547" s="22"/>
      <c r="S547" s="98"/>
      <c r="AC547" s="23"/>
    </row>
    <row r="548" spans="3:29" x14ac:dyDescent="0.2">
      <c r="C548" s="106"/>
      <c r="F548" s="98"/>
      <c r="G548" s="99"/>
      <c r="H548" s="22"/>
      <c r="S548" s="98"/>
      <c r="AC548" s="23"/>
    </row>
    <row r="549" spans="3:29" x14ac:dyDescent="0.2">
      <c r="C549" s="106"/>
      <c r="F549" s="98"/>
      <c r="G549" s="99"/>
      <c r="H549" s="22"/>
      <c r="S549" s="98"/>
      <c r="AC549" s="23"/>
    </row>
    <row r="550" spans="3:29" x14ac:dyDescent="0.2">
      <c r="C550" s="106"/>
      <c r="F550" s="98"/>
      <c r="G550" s="99"/>
      <c r="H550" s="22"/>
      <c r="S550" s="98"/>
      <c r="AC550" s="23"/>
    </row>
    <row r="551" spans="3:29" x14ac:dyDescent="0.2">
      <c r="C551" s="106"/>
      <c r="F551" s="98"/>
      <c r="G551" s="99"/>
      <c r="H551" s="22"/>
      <c r="S551" s="98"/>
      <c r="AC551" s="23"/>
    </row>
    <row r="552" spans="3:29" x14ac:dyDescent="0.2">
      <c r="C552" s="106"/>
      <c r="F552" s="98"/>
      <c r="G552" s="99"/>
      <c r="H552" s="22"/>
      <c r="S552" s="98"/>
      <c r="AC552" s="23"/>
    </row>
    <row r="553" spans="3:29" x14ac:dyDescent="0.2">
      <c r="C553" s="106"/>
      <c r="F553" s="98"/>
      <c r="G553" s="99"/>
      <c r="H553" s="22"/>
      <c r="S553" s="98"/>
      <c r="AC553" s="23"/>
    </row>
    <row r="554" spans="3:29" x14ac:dyDescent="0.2">
      <c r="C554" s="106"/>
      <c r="F554" s="98"/>
      <c r="G554" s="99"/>
      <c r="H554" s="22"/>
      <c r="S554" s="98"/>
      <c r="AC554" s="23"/>
    </row>
    <row r="555" spans="3:29" x14ac:dyDescent="0.2">
      <c r="C555" s="106"/>
      <c r="F555" s="98"/>
      <c r="G555" s="99"/>
      <c r="H555" s="22"/>
      <c r="S555" s="98"/>
      <c r="AC555" s="23"/>
    </row>
    <row r="556" spans="3:29" x14ac:dyDescent="0.2">
      <c r="C556" s="106"/>
      <c r="F556" s="98"/>
      <c r="G556" s="99"/>
      <c r="H556" s="22"/>
      <c r="S556" s="98"/>
      <c r="AC556" s="23"/>
    </row>
    <row r="557" spans="3:29" x14ac:dyDescent="0.2">
      <c r="C557" s="106"/>
      <c r="F557" s="98"/>
      <c r="G557" s="99"/>
      <c r="H557" s="22"/>
      <c r="S557" s="98"/>
      <c r="AC557" s="23"/>
    </row>
    <row r="558" spans="3:29" x14ac:dyDescent="0.2">
      <c r="C558" s="106"/>
      <c r="F558" s="98"/>
      <c r="G558" s="99"/>
      <c r="H558" s="22"/>
      <c r="S558" s="98"/>
      <c r="AC558" s="23"/>
    </row>
    <row r="559" spans="3:29" x14ac:dyDescent="0.2">
      <c r="C559" s="106"/>
      <c r="F559" s="98"/>
      <c r="G559" s="99"/>
      <c r="H559" s="22"/>
      <c r="S559" s="98"/>
      <c r="AC559" s="23"/>
    </row>
    <row r="560" spans="3:29" x14ac:dyDescent="0.2">
      <c r="C560" s="106"/>
      <c r="F560" s="98"/>
      <c r="G560" s="99"/>
      <c r="H560" s="22"/>
      <c r="S560" s="98"/>
      <c r="AC560" s="23"/>
    </row>
    <row r="561" spans="3:29" x14ac:dyDescent="0.2">
      <c r="C561" s="106"/>
      <c r="F561" s="98"/>
      <c r="G561" s="99"/>
      <c r="H561" s="22"/>
      <c r="S561" s="98"/>
      <c r="AC561" s="23"/>
    </row>
    <row r="562" spans="3:29" x14ac:dyDescent="0.2">
      <c r="C562" s="106"/>
      <c r="F562" s="98"/>
      <c r="G562" s="99"/>
      <c r="H562" s="22"/>
      <c r="S562" s="98"/>
      <c r="AC562" s="23"/>
    </row>
    <row r="563" spans="3:29" x14ac:dyDescent="0.2">
      <c r="C563" s="106"/>
      <c r="F563" s="98"/>
      <c r="G563" s="99"/>
      <c r="H563" s="22"/>
      <c r="S563" s="98"/>
      <c r="AC563" s="23"/>
    </row>
    <row r="564" spans="3:29" x14ac:dyDescent="0.2">
      <c r="C564" s="106"/>
      <c r="F564" s="98"/>
      <c r="G564" s="99"/>
      <c r="H564" s="22"/>
      <c r="S564" s="98"/>
      <c r="AC564" s="23"/>
    </row>
    <row r="565" spans="3:29" x14ac:dyDescent="0.2">
      <c r="C565" s="106"/>
      <c r="F565" s="98"/>
      <c r="G565" s="99"/>
      <c r="H565" s="22"/>
      <c r="S565" s="98"/>
      <c r="AC565" s="23"/>
    </row>
    <row r="566" spans="3:29" x14ac:dyDescent="0.2">
      <c r="C566" s="106"/>
      <c r="F566" s="98"/>
      <c r="G566" s="99"/>
      <c r="H566" s="22"/>
      <c r="S566" s="98"/>
      <c r="AC566" s="23"/>
    </row>
    <row r="567" spans="3:29" x14ac:dyDescent="0.2">
      <c r="C567" s="106"/>
      <c r="F567" s="98"/>
      <c r="G567" s="99"/>
      <c r="H567" s="22"/>
      <c r="S567" s="98"/>
      <c r="AC567" s="23"/>
    </row>
    <row r="568" spans="3:29" x14ac:dyDescent="0.2">
      <c r="C568" s="106"/>
      <c r="F568" s="98"/>
      <c r="G568" s="99"/>
      <c r="H568" s="22"/>
      <c r="S568" s="98"/>
      <c r="AC568" s="23"/>
    </row>
    <row r="569" spans="3:29" x14ac:dyDescent="0.2">
      <c r="C569" s="106"/>
      <c r="F569" s="98"/>
      <c r="G569" s="99"/>
      <c r="H569" s="22"/>
      <c r="S569" s="98"/>
      <c r="AC569" s="23"/>
    </row>
    <row r="570" spans="3:29" x14ac:dyDescent="0.2">
      <c r="C570" s="106"/>
      <c r="F570" s="98"/>
      <c r="G570" s="99"/>
      <c r="H570" s="22"/>
      <c r="S570" s="98"/>
      <c r="AC570" s="23"/>
    </row>
    <row r="571" spans="3:29" x14ac:dyDescent="0.2">
      <c r="C571" s="106"/>
      <c r="F571" s="98"/>
      <c r="G571" s="99"/>
      <c r="H571" s="22"/>
      <c r="S571" s="98"/>
      <c r="AC571" s="23"/>
    </row>
    <row r="572" spans="3:29" x14ac:dyDescent="0.2">
      <c r="C572" s="106"/>
      <c r="F572" s="98"/>
      <c r="G572" s="99"/>
      <c r="H572" s="22"/>
      <c r="S572" s="98"/>
      <c r="AC572" s="23"/>
    </row>
    <row r="573" spans="3:29" x14ac:dyDescent="0.2">
      <c r="C573" s="106"/>
      <c r="F573" s="98"/>
      <c r="G573" s="99"/>
      <c r="H573" s="22"/>
      <c r="S573" s="98"/>
      <c r="AC573" s="23"/>
    </row>
    <row r="574" spans="3:29" x14ac:dyDescent="0.2">
      <c r="C574" s="106"/>
      <c r="F574" s="98"/>
      <c r="G574" s="99"/>
      <c r="H574" s="22"/>
      <c r="S574" s="98"/>
      <c r="AC574" s="23"/>
    </row>
    <row r="575" spans="3:29" x14ac:dyDescent="0.2">
      <c r="C575" s="106"/>
      <c r="F575" s="98"/>
      <c r="G575" s="99"/>
      <c r="H575" s="22"/>
      <c r="S575" s="98"/>
      <c r="AC575" s="23"/>
    </row>
    <row r="576" spans="3:29" x14ac:dyDescent="0.2">
      <c r="C576" s="106"/>
      <c r="F576" s="98"/>
      <c r="G576" s="99"/>
      <c r="H576" s="22"/>
      <c r="S576" s="98"/>
      <c r="AC576" s="23"/>
    </row>
    <row r="577" spans="3:29" x14ac:dyDescent="0.2">
      <c r="C577" s="106"/>
      <c r="F577" s="98"/>
      <c r="G577" s="99"/>
      <c r="H577" s="22"/>
      <c r="S577" s="98"/>
      <c r="AC577" s="23"/>
    </row>
    <row r="578" spans="3:29" x14ac:dyDescent="0.2">
      <c r="C578" s="106"/>
      <c r="F578" s="98"/>
      <c r="G578" s="99"/>
      <c r="H578" s="22"/>
      <c r="S578" s="98"/>
      <c r="AC578" s="23"/>
    </row>
    <row r="579" spans="3:29" x14ac:dyDescent="0.2">
      <c r="C579" s="106"/>
      <c r="F579" s="98"/>
      <c r="G579" s="99"/>
      <c r="H579" s="22"/>
      <c r="S579" s="98"/>
      <c r="AC579" s="23"/>
    </row>
    <row r="580" spans="3:29" x14ac:dyDescent="0.2">
      <c r="C580" s="106"/>
      <c r="F580" s="98"/>
      <c r="G580" s="99"/>
      <c r="H580" s="22"/>
      <c r="S580" s="98"/>
      <c r="AC580" s="23"/>
    </row>
    <row r="581" spans="3:29" x14ac:dyDescent="0.2">
      <c r="C581" s="106"/>
      <c r="F581" s="98"/>
      <c r="G581" s="99"/>
      <c r="H581" s="22"/>
      <c r="S581" s="98"/>
      <c r="AC581" s="23"/>
    </row>
    <row r="582" spans="3:29" x14ac:dyDescent="0.2">
      <c r="C582" s="106"/>
      <c r="F582" s="98"/>
      <c r="G582" s="99"/>
      <c r="H582" s="22"/>
      <c r="S582" s="98"/>
      <c r="AC582" s="23"/>
    </row>
    <row r="583" spans="3:29" x14ac:dyDescent="0.2">
      <c r="C583" s="106"/>
      <c r="F583" s="98"/>
      <c r="G583" s="99"/>
      <c r="H583" s="22"/>
      <c r="S583" s="98"/>
      <c r="AC583" s="23"/>
    </row>
    <row r="584" spans="3:29" x14ac:dyDescent="0.2">
      <c r="C584" s="106"/>
      <c r="F584" s="98"/>
      <c r="G584" s="99"/>
      <c r="H584" s="22"/>
      <c r="S584" s="98"/>
      <c r="AC584" s="23"/>
    </row>
    <row r="585" spans="3:29" x14ac:dyDescent="0.2">
      <c r="C585" s="106"/>
      <c r="F585" s="98"/>
      <c r="G585" s="99"/>
      <c r="H585" s="22"/>
      <c r="S585" s="98"/>
      <c r="AC585" s="23"/>
    </row>
    <row r="586" spans="3:29" x14ac:dyDescent="0.2">
      <c r="C586" s="106"/>
      <c r="F586" s="98"/>
      <c r="G586" s="99"/>
      <c r="H586" s="22"/>
      <c r="S586" s="98"/>
      <c r="AC586" s="23"/>
    </row>
    <row r="587" spans="3:29" x14ac:dyDescent="0.2">
      <c r="C587" s="106"/>
      <c r="F587" s="98"/>
      <c r="G587" s="99"/>
      <c r="H587" s="22"/>
      <c r="S587" s="98"/>
      <c r="AC587" s="23"/>
    </row>
    <row r="588" spans="3:29" x14ac:dyDescent="0.2">
      <c r="C588" s="106"/>
      <c r="F588" s="98"/>
      <c r="G588" s="99"/>
      <c r="H588" s="22"/>
      <c r="S588" s="98"/>
      <c r="AC588" s="23"/>
    </row>
    <row r="589" spans="3:29" x14ac:dyDescent="0.2">
      <c r="C589" s="106"/>
      <c r="F589" s="98"/>
      <c r="G589" s="99"/>
      <c r="H589" s="22"/>
      <c r="S589" s="98"/>
      <c r="AC589" s="23"/>
    </row>
    <row r="590" spans="3:29" x14ac:dyDescent="0.2">
      <c r="C590" s="106"/>
      <c r="F590" s="98"/>
      <c r="G590" s="99"/>
      <c r="H590" s="22"/>
      <c r="S590" s="98"/>
      <c r="AC590" s="23"/>
    </row>
    <row r="591" spans="3:29" x14ac:dyDescent="0.2">
      <c r="C591" s="106"/>
      <c r="F591" s="98"/>
      <c r="G591" s="99"/>
      <c r="H591" s="22"/>
      <c r="S591" s="98"/>
      <c r="AC591" s="23"/>
    </row>
    <row r="592" spans="3:29" x14ac:dyDescent="0.2">
      <c r="C592" s="106"/>
      <c r="F592" s="98"/>
      <c r="G592" s="99"/>
      <c r="H592" s="22"/>
      <c r="S592" s="98"/>
      <c r="AC592" s="23"/>
    </row>
    <row r="593" spans="3:29" x14ac:dyDescent="0.2">
      <c r="C593" s="106"/>
      <c r="F593" s="98"/>
      <c r="G593" s="99"/>
      <c r="H593" s="22"/>
      <c r="S593" s="98"/>
      <c r="AC593" s="23"/>
    </row>
    <row r="594" spans="3:29" x14ac:dyDescent="0.2">
      <c r="C594" s="106"/>
      <c r="F594" s="98"/>
      <c r="G594" s="99"/>
      <c r="H594" s="22"/>
      <c r="S594" s="98"/>
      <c r="AC594" s="23"/>
    </row>
    <row r="595" spans="3:29" x14ac:dyDescent="0.2">
      <c r="C595" s="106"/>
      <c r="F595" s="98"/>
      <c r="G595" s="99"/>
      <c r="H595" s="22"/>
      <c r="S595" s="98"/>
      <c r="AC595" s="23"/>
    </row>
    <row r="596" spans="3:29" x14ac:dyDescent="0.2">
      <c r="C596" s="106"/>
      <c r="F596" s="98"/>
      <c r="G596" s="99"/>
      <c r="H596" s="22"/>
      <c r="S596" s="98"/>
      <c r="AC596" s="23"/>
    </row>
    <row r="597" spans="3:29" x14ac:dyDescent="0.2">
      <c r="C597" s="106"/>
      <c r="F597" s="98"/>
      <c r="G597" s="99"/>
      <c r="H597" s="22"/>
      <c r="S597" s="98"/>
      <c r="AC597" s="23"/>
    </row>
    <row r="598" spans="3:29" x14ac:dyDescent="0.2">
      <c r="C598" s="106"/>
      <c r="F598" s="98"/>
      <c r="G598" s="99"/>
      <c r="H598" s="22"/>
      <c r="S598" s="98"/>
      <c r="AC598" s="23"/>
    </row>
    <row r="599" spans="3:29" x14ac:dyDescent="0.2">
      <c r="C599" s="106"/>
      <c r="F599" s="98"/>
      <c r="G599" s="99"/>
      <c r="H599" s="22"/>
      <c r="S599" s="98"/>
      <c r="AC599" s="23"/>
    </row>
    <row r="600" spans="3:29" x14ac:dyDescent="0.2">
      <c r="C600" s="106"/>
      <c r="F600" s="98"/>
      <c r="G600" s="99"/>
      <c r="H600" s="22"/>
      <c r="S600" s="98"/>
      <c r="AC600" s="23"/>
    </row>
    <row r="601" spans="3:29" x14ac:dyDescent="0.2">
      <c r="C601" s="106"/>
      <c r="F601" s="98"/>
      <c r="G601" s="99"/>
      <c r="H601" s="22"/>
      <c r="S601" s="98"/>
      <c r="AC601" s="23"/>
    </row>
    <row r="602" spans="3:29" x14ac:dyDescent="0.2">
      <c r="C602" s="106"/>
      <c r="F602" s="98"/>
      <c r="G602" s="99"/>
      <c r="H602" s="22"/>
      <c r="S602" s="98"/>
      <c r="AC602" s="23"/>
    </row>
    <row r="603" spans="3:29" x14ac:dyDescent="0.2">
      <c r="C603" s="106"/>
      <c r="F603" s="98"/>
      <c r="G603" s="99"/>
      <c r="H603" s="22"/>
      <c r="S603" s="98"/>
      <c r="AC603" s="23"/>
    </row>
    <row r="604" spans="3:29" x14ac:dyDescent="0.2">
      <c r="C604" s="106"/>
      <c r="F604" s="98"/>
      <c r="G604" s="99"/>
      <c r="H604" s="22"/>
      <c r="S604" s="98"/>
      <c r="AC604" s="23"/>
    </row>
    <row r="605" spans="3:29" x14ac:dyDescent="0.2">
      <c r="C605" s="106"/>
      <c r="F605" s="98"/>
      <c r="G605" s="99"/>
      <c r="H605" s="22"/>
      <c r="S605" s="98"/>
      <c r="AC605" s="23"/>
    </row>
    <row r="606" spans="3:29" x14ac:dyDescent="0.2">
      <c r="C606" s="106"/>
      <c r="F606" s="98"/>
      <c r="G606" s="99"/>
      <c r="H606" s="22"/>
      <c r="S606" s="98"/>
      <c r="AC606" s="23"/>
    </row>
    <row r="607" spans="3:29" x14ac:dyDescent="0.2">
      <c r="C607" s="106"/>
      <c r="F607" s="98"/>
      <c r="G607" s="99"/>
      <c r="H607" s="22"/>
      <c r="S607" s="98"/>
      <c r="AC607" s="23"/>
    </row>
    <row r="608" spans="3:29" x14ac:dyDescent="0.2">
      <c r="C608" s="106"/>
      <c r="F608" s="98"/>
      <c r="G608" s="99"/>
      <c r="H608" s="22"/>
      <c r="S608" s="98"/>
      <c r="AC608" s="23"/>
    </row>
    <row r="609" spans="3:29" x14ac:dyDescent="0.2">
      <c r="C609" s="106"/>
      <c r="F609" s="98"/>
      <c r="G609" s="99"/>
      <c r="H609" s="22"/>
      <c r="S609" s="98"/>
      <c r="AC609" s="23"/>
    </row>
    <row r="610" spans="3:29" x14ac:dyDescent="0.2">
      <c r="C610" s="106"/>
      <c r="F610" s="98"/>
      <c r="G610" s="99"/>
      <c r="H610" s="22"/>
      <c r="S610" s="98"/>
      <c r="AC610" s="23"/>
    </row>
    <row r="611" spans="3:29" x14ac:dyDescent="0.2">
      <c r="C611" s="106"/>
      <c r="F611" s="98"/>
      <c r="G611" s="99"/>
      <c r="H611" s="22"/>
      <c r="S611" s="98"/>
      <c r="AC611" s="23"/>
    </row>
    <row r="612" spans="3:29" x14ac:dyDescent="0.2">
      <c r="C612" s="106"/>
      <c r="F612" s="98"/>
      <c r="G612" s="99"/>
      <c r="H612" s="22"/>
      <c r="S612" s="98"/>
      <c r="AC612" s="23"/>
    </row>
    <row r="613" spans="3:29" x14ac:dyDescent="0.2">
      <c r="C613" s="106"/>
      <c r="F613" s="98"/>
      <c r="G613" s="99"/>
      <c r="H613" s="22"/>
      <c r="S613" s="98"/>
      <c r="AC613" s="23"/>
    </row>
    <row r="614" spans="3:29" x14ac:dyDescent="0.2">
      <c r="C614" s="106"/>
      <c r="F614" s="98"/>
      <c r="G614" s="99"/>
      <c r="H614" s="22"/>
      <c r="S614" s="98"/>
      <c r="AC614" s="23"/>
    </row>
    <row r="615" spans="3:29" x14ac:dyDescent="0.2">
      <c r="C615" s="106"/>
      <c r="F615" s="98"/>
      <c r="G615" s="99"/>
      <c r="H615" s="22"/>
      <c r="S615" s="98"/>
      <c r="AC615" s="23"/>
    </row>
    <row r="616" spans="3:29" x14ac:dyDescent="0.2">
      <c r="C616" s="106"/>
      <c r="F616" s="98"/>
      <c r="G616" s="99"/>
      <c r="H616" s="22"/>
      <c r="S616" s="98"/>
      <c r="AC616" s="23"/>
    </row>
    <row r="617" spans="3:29" x14ac:dyDescent="0.2">
      <c r="C617" s="106"/>
      <c r="F617" s="98"/>
      <c r="G617" s="99"/>
      <c r="H617" s="22"/>
      <c r="S617" s="98"/>
      <c r="AC617" s="23"/>
    </row>
    <row r="618" spans="3:29" x14ac:dyDescent="0.2">
      <c r="C618" s="106"/>
      <c r="F618" s="98"/>
      <c r="G618" s="99"/>
      <c r="H618" s="22"/>
      <c r="S618" s="98"/>
      <c r="AC618" s="23"/>
    </row>
    <row r="619" spans="3:29" x14ac:dyDescent="0.2">
      <c r="C619" s="106"/>
      <c r="F619" s="98"/>
      <c r="G619" s="99"/>
      <c r="H619" s="22"/>
      <c r="S619" s="98"/>
      <c r="AC619" s="23"/>
    </row>
    <row r="620" spans="3:29" x14ac:dyDescent="0.2">
      <c r="C620" s="106"/>
      <c r="F620" s="98"/>
      <c r="G620" s="99"/>
      <c r="H620" s="22"/>
      <c r="S620" s="98"/>
      <c r="AC620" s="23"/>
    </row>
    <row r="621" spans="3:29" x14ac:dyDescent="0.2">
      <c r="C621" s="106"/>
      <c r="F621" s="98"/>
      <c r="G621" s="99"/>
      <c r="H621" s="22"/>
      <c r="S621" s="98"/>
      <c r="AC621" s="23"/>
    </row>
    <row r="622" spans="3:29" x14ac:dyDescent="0.2">
      <c r="C622" s="106"/>
      <c r="F622" s="98"/>
      <c r="G622" s="99"/>
      <c r="H622" s="22"/>
      <c r="S622" s="98"/>
      <c r="AC622" s="23"/>
    </row>
    <row r="623" spans="3:29" x14ac:dyDescent="0.2">
      <c r="C623" s="106"/>
      <c r="F623" s="98"/>
      <c r="G623" s="99"/>
      <c r="H623" s="22"/>
      <c r="S623" s="98"/>
      <c r="AC623" s="23"/>
    </row>
    <row r="624" spans="3:29" x14ac:dyDescent="0.2">
      <c r="C624" s="106"/>
      <c r="F624" s="98"/>
      <c r="G624" s="99"/>
      <c r="H624" s="22"/>
      <c r="S624" s="98"/>
      <c r="AC624" s="23"/>
    </row>
    <row r="625" spans="3:29" x14ac:dyDescent="0.2">
      <c r="C625" s="106"/>
      <c r="F625" s="98"/>
      <c r="G625" s="99"/>
      <c r="H625" s="22"/>
      <c r="S625" s="98"/>
      <c r="AC625" s="23"/>
    </row>
    <row r="626" spans="3:29" x14ac:dyDescent="0.2">
      <c r="C626" s="106"/>
      <c r="F626" s="98"/>
      <c r="G626" s="99"/>
      <c r="H626" s="22"/>
      <c r="S626" s="98"/>
      <c r="AC626" s="23"/>
    </row>
    <row r="627" spans="3:29" x14ac:dyDescent="0.2">
      <c r="C627" s="106"/>
      <c r="F627" s="98"/>
      <c r="G627" s="99"/>
      <c r="H627" s="22"/>
      <c r="S627" s="98"/>
      <c r="AC627" s="23"/>
    </row>
    <row r="628" spans="3:29" x14ac:dyDescent="0.2">
      <c r="C628" s="106"/>
      <c r="F628" s="98"/>
      <c r="G628" s="99"/>
      <c r="H628" s="22"/>
      <c r="S628" s="98"/>
      <c r="AC628" s="23"/>
    </row>
    <row r="629" spans="3:29" x14ac:dyDescent="0.2">
      <c r="C629" s="106"/>
      <c r="F629" s="98"/>
      <c r="G629" s="99"/>
      <c r="H629" s="22"/>
      <c r="S629" s="98"/>
      <c r="AC629" s="23"/>
    </row>
    <row r="630" spans="3:29" x14ac:dyDescent="0.2">
      <c r="C630" s="106"/>
      <c r="F630" s="98"/>
      <c r="G630" s="99"/>
      <c r="H630" s="22"/>
      <c r="S630" s="98"/>
      <c r="AC630" s="23"/>
    </row>
    <row r="631" spans="3:29" x14ac:dyDescent="0.2">
      <c r="C631" s="106"/>
      <c r="F631" s="98"/>
      <c r="G631" s="99"/>
      <c r="H631" s="22"/>
      <c r="S631" s="98"/>
      <c r="AC631" s="23"/>
    </row>
    <row r="632" spans="3:29" x14ac:dyDescent="0.2">
      <c r="C632" s="106"/>
      <c r="F632" s="98"/>
      <c r="G632" s="99"/>
      <c r="H632" s="22"/>
      <c r="S632" s="98"/>
      <c r="AC632" s="23"/>
    </row>
    <row r="633" spans="3:29" x14ac:dyDescent="0.2">
      <c r="C633" s="106"/>
      <c r="F633" s="98"/>
      <c r="G633" s="99"/>
      <c r="H633" s="22"/>
      <c r="S633" s="98"/>
      <c r="AC633" s="23"/>
    </row>
    <row r="634" spans="3:29" x14ac:dyDescent="0.2">
      <c r="C634" s="106"/>
      <c r="F634" s="98"/>
      <c r="G634" s="99"/>
      <c r="H634" s="22"/>
      <c r="S634" s="98"/>
      <c r="AC634" s="23"/>
    </row>
    <row r="635" spans="3:29" x14ac:dyDescent="0.2">
      <c r="C635" s="106"/>
      <c r="F635" s="98"/>
      <c r="G635" s="99"/>
      <c r="H635" s="22"/>
      <c r="S635" s="98"/>
      <c r="AC635" s="23"/>
    </row>
    <row r="636" spans="3:29" x14ac:dyDescent="0.2">
      <c r="C636" s="106"/>
      <c r="F636" s="98"/>
      <c r="G636" s="99"/>
      <c r="H636" s="22"/>
      <c r="S636" s="98"/>
      <c r="AC636" s="23"/>
    </row>
    <row r="637" spans="3:29" x14ac:dyDescent="0.2">
      <c r="C637" s="106"/>
      <c r="F637" s="98"/>
      <c r="G637" s="99"/>
      <c r="H637" s="22"/>
      <c r="S637" s="98"/>
      <c r="AC637" s="23"/>
    </row>
    <row r="638" spans="3:29" x14ac:dyDescent="0.2">
      <c r="C638" s="106"/>
      <c r="F638" s="98"/>
      <c r="G638" s="99"/>
      <c r="H638" s="22"/>
      <c r="S638" s="98"/>
      <c r="AC638" s="23"/>
    </row>
    <row r="639" spans="3:29" x14ac:dyDescent="0.2">
      <c r="C639" s="106"/>
      <c r="F639" s="98"/>
      <c r="G639" s="99"/>
      <c r="H639" s="22"/>
      <c r="S639" s="98"/>
      <c r="AC639" s="23"/>
    </row>
    <row r="640" spans="3:29" x14ac:dyDescent="0.2">
      <c r="C640" s="106"/>
      <c r="F640" s="98"/>
      <c r="G640" s="99"/>
      <c r="H640" s="22"/>
      <c r="S640" s="98"/>
      <c r="AC640" s="23"/>
    </row>
    <row r="641" spans="3:29" x14ac:dyDescent="0.2">
      <c r="C641" s="106"/>
      <c r="F641" s="98"/>
      <c r="G641" s="99"/>
      <c r="H641" s="22"/>
      <c r="S641" s="98"/>
      <c r="AC641" s="23"/>
    </row>
    <row r="642" spans="3:29" x14ac:dyDescent="0.2">
      <c r="C642" s="106"/>
      <c r="F642" s="98"/>
      <c r="G642" s="99"/>
      <c r="H642" s="22"/>
      <c r="S642" s="98"/>
      <c r="AC642" s="23"/>
    </row>
    <row r="643" spans="3:29" x14ac:dyDescent="0.2">
      <c r="C643" s="106"/>
      <c r="F643" s="98"/>
      <c r="G643" s="99"/>
      <c r="H643" s="22"/>
      <c r="S643" s="98"/>
      <c r="AC643" s="23"/>
    </row>
    <row r="644" spans="3:29" x14ac:dyDescent="0.2">
      <c r="C644" s="106"/>
      <c r="F644" s="98"/>
      <c r="G644" s="99"/>
      <c r="H644" s="22"/>
      <c r="S644" s="98"/>
      <c r="AC644" s="23"/>
    </row>
    <row r="645" spans="3:29" x14ac:dyDescent="0.2">
      <c r="C645" s="106"/>
      <c r="F645" s="98"/>
      <c r="G645" s="99"/>
      <c r="H645" s="22"/>
      <c r="S645" s="98"/>
      <c r="AC645" s="23"/>
    </row>
    <row r="646" spans="3:29" x14ac:dyDescent="0.2">
      <c r="C646" s="106"/>
      <c r="F646" s="98"/>
      <c r="G646" s="99"/>
      <c r="H646" s="22"/>
      <c r="S646" s="98"/>
      <c r="AC646" s="23"/>
    </row>
    <row r="647" spans="3:29" x14ac:dyDescent="0.2">
      <c r="C647" s="106"/>
      <c r="F647" s="98"/>
      <c r="G647" s="99"/>
      <c r="H647" s="22"/>
      <c r="S647" s="98"/>
      <c r="AC647" s="23"/>
    </row>
    <row r="648" spans="3:29" x14ac:dyDescent="0.2">
      <c r="C648" s="106"/>
      <c r="F648" s="98"/>
      <c r="G648" s="99"/>
      <c r="H648" s="22"/>
      <c r="S648" s="98"/>
      <c r="AC648" s="23"/>
    </row>
    <row r="649" spans="3:29" x14ac:dyDescent="0.2">
      <c r="C649" s="106"/>
      <c r="F649" s="98"/>
      <c r="G649" s="99"/>
      <c r="H649" s="22"/>
      <c r="S649" s="98"/>
      <c r="AC649" s="23"/>
    </row>
    <row r="650" spans="3:29" x14ac:dyDescent="0.2">
      <c r="C650" s="106"/>
      <c r="F650" s="98"/>
      <c r="G650" s="99"/>
      <c r="H650" s="22"/>
      <c r="S650" s="98"/>
      <c r="AC650" s="23"/>
    </row>
    <row r="651" spans="3:29" x14ac:dyDescent="0.2">
      <c r="C651" s="106"/>
      <c r="F651" s="98"/>
      <c r="G651" s="99"/>
      <c r="H651" s="22"/>
      <c r="S651" s="98"/>
      <c r="AC651" s="23"/>
    </row>
    <row r="652" spans="3:29" x14ac:dyDescent="0.2">
      <c r="C652" s="106"/>
      <c r="F652" s="98"/>
      <c r="G652" s="99"/>
      <c r="H652" s="22"/>
      <c r="S652" s="98"/>
      <c r="AC652" s="23"/>
    </row>
    <row r="653" spans="3:29" x14ac:dyDescent="0.2">
      <c r="C653" s="106"/>
      <c r="F653" s="98"/>
      <c r="G653" s="99"/>
      <c r="H653" s="22"/>
      <c r="S653" s="98"/>
      <c r="AC653" s="23"/>
    </row>
    <row r="654" spans="3:29" x14ac:dyDescent="0.2">
      <c r="C654" s="106"/>
      <c r="F654" s="98"/>
      <c r="G654" s="99"/>
      <c r="H654" s="22"/>
      <c r="S654" s="98"/>
      <c r="AC654" s="23"/>
    </row>
    <row r="655" spans="3:29" x14ac:dyDescent="0.2">
      <c r="C655" s="106"/>
      <c r="F655" s="98"/>
      <c r="G655" s="99"/>
      <c r="H655" s="22"/>
      <c r="S655" s="98"/>
      <c r="AC655" s="23"/>
    </row>
    <row r="656" spans="3:29" x14ac:dyDescent="0.2">
      <c r="C656" s="106"/>
      <c r="F656" s="98"/>
      <c r="G656" s="99"/>
      <c r="H656" s="22"/>
      <c r="S656" s="98"/>
      <c r="AC656" s="23"/>
    </row>
    <row r="657" spans="3:29" x14ac:dyDescent="0.2">
      <c r="C657" s="106"/>
      <c r="F657" s="98"/>
      <c r="G657" s="99"/>
      <c r="H657" s="22"/>
      <c r="S657" s="98"/>
      <c r="AC657" s="23"/>
    </row>
    <row r="658" spans="3:29" x14ac:dyDescent="0.2">
      <c r="C658" s="106"/>
      <c r="F658" s="98"/>
      <c r="G658" s="99"/>
      <c r="H658" s="22"/>
      <c r="S658" s="98"/>
      <c r="AC658" s="23"/>
    </row>
    <row r="659" spans="3:29" x14ac:dyDescent="0.2">
      <c r="C659" s="106"/>
      <c r="F659" s="98"/>
      <c r="G659" s="99"/>
      <c r="H659" s="22"/>
      <c r="S659" s="98"/>
      <c r="AC659" s="23"/>
    </row>
    <row r="660" spans="3:29" x14ac:dyDescent="0.2">
      <c r="C660" s="106"/>
      <c r="F660" s="98"/>
      <c r="G660" s="99"/>
      <c r="H660" s="22"/>
      <c r="S660" s="98"/>
      <c r="AC660" s="23"/>
    </row>
    <row r="661" spans="3:29" x14ac:dyDescent="0.2">
      <c r="C661" s="106"/>
      <c r="F661" s="98"/>
      <c r="G661" s="99"/>
      <c r="H661" s="22"/>
      <c r="S661" s="98"/>
      <c r="AC661" s="23"/>
    </row>
    <row r="662" spans="3:29" x14ac:dyDescent="0.2">
      <c r="C662" s="106"/>
      <c r="F662" s="98"/>
      <c r="G662" s="99"/>
      <c r="H662" s="22"/>
      <c r="S662" s="98"/>
      <c r="AC662" s="23"/>
    </row>
    <row r="663" spans="3:29" x14ac:dyDescent="0.2">
      <c r="C663" s="106"/>
      <c r="F663" s="98"/>
      <c r="G663" s="99"/>
      <c r="H663" s="22"/>
      <c r="S663" s="98"/>
      <c r="AC663" s="23"/>
    </row>
    <row r="664" spans="3:29" x14ac:dyDescent="0.2">
      <c r="C664" s="106"/>
      <c r="F664" s="98"/>
      <c r="G664" s="99"/>
      <c r="H664" s="22"/>
      <c r="S664" s="98"/>
      <c r="AC664" s="23"/>
    </row>
    <row r="665" spans="3:29" x14ac:dyDescent="0.2">
      <c r="C665" s="106"/>
      <c r="F665" s="98"/>
      <c r="G665" s="99"/>
      <c r="H665" s="22"/>
      <c r="S665" s="98"/>
      <c r="AC665" s="23"/>
    </row>
    <row r="666" spans="3:29" x14ac:dyDescent="0.2">
      <c r="C666" s="106"/>
      <c r="F666" s="98"/>
      <c r="G666" s="99"/>
      <c r="H666" s="22"/>
      <c r="S666" s="98"/>
      <c r="AC666" s="23"/>
    </row>
    <row r="667" spans="3:29" x14ac:dyDescent="0.2">
      <c r="C667" s="106"/>
      <c r="F667" s="98"/>
      <c r="G667" s="99"/>
      <c r="H667" s="22"/>
      <c r="S667" s="98"/>
      <c r="AC667" s="23"/>
    </row>
    <row r="668" spans="3:29" x14ac:dyDescent="0.2">
      <c r="C668" s="106"/>
      <c r="F668" s="98"/>
      <c r="G668" s="99"/>
      <c r="H668" s="22"/>
      <c r="S668" s="98"/>
      <c r="AC668" s="23"/>
    </row>
    <row r="669" spans="3:29" x14ac:dyDescent="0.2">
      <c r="C669" s="106"/>
      <c r="F669" s="98"/>
      <c r="G669" s="99"/>
      <c r="H669" s="22"/>
      <c r="S669" s="98"/>
      <c r="AC669" s="23"/>
    </row>
    <row r="670" spans="3:29" x14ac:dyDescent="0.2">
      <c r="C670" s="106"/>
      <c r="F670" s="98"/>
      <c r="G670" s="99"/>
      <c r="H670" s="22"/>
      <c r="S670" s="98"/>
      <c r="AC670" s="23"/>
    </row>
    <row r="671" spans="3:29" x14ac:dyDescent="0.2">
      <c r="C671" s="106"/>
      <c r="F671" s="98"/>
      <c r="G671" s="99"/>
      <c r="H671" s="22"/>
      <c r="S671" s="98"/>
      <c r="AC671" s="23"/>
    </row>
    <row r="672" spans="3:29" x14ac:dyDescent="0.2">
      <c r="C672" s="106"/>
      <c r="F672" s="98"/>
      <c r="G672" s="99"/>
      <c r="H672" s="22"/>
      <c r="S672" s="98"/>
      <c r="AC672" s="23"/>
    </row>
    <row r="673" spans="3:29" x14ac:dyDescent="0.2">
      <c r="C673" s="106"/>
      <c r="F673" s="98"/>
      <c r="G673" s="99"/>
      <c r="H673" s="22"/>
      <c r="S673" s="98"/>
      <c r="AC673" s="23"/>
    </row>
    <row r="674" spans="3:29" x14ac:dyDescent="0.2">
      <c r="C674" s="106"/>
      <c r="F674" s="98"/>
      <c r="G674" s="99"/>
      <c r="H674" s="22"/>
      <c r="S674" s="98"/>
      <c r="AC674" s="23"/>
    </row>
    <row r="675" spans="3:29" x14ac:dyDescent="0.2">
      <c r="C675" s="106"/>
      <c r="F675" s="98"/>
      <c r="G675" s="99"/>
      <c r="H675" s="22"/>
      <c r="S675" s="98"/>
      <c r="AC675" s="23"/>
    </row>
    <row r="676" spans="3:29" x14ac:dyDescent="0.2">
      <c r="C676" s="106"/>
      <c r="F676" s="98"/>
      <c r="G676" s="99"/>
      <c r="H676" s="22"/>
      <c r="S676" s="98"/>
      <c r="AC676" s="23"/>
    </row>
    <row r="677" spans="3:29" x14ac:dyDescent="0.2">
      <c r="C677" s="106"/>
      <c r="F677" s="98"/>
      <c r="G677" s="99"/>
      <c r="H677" s="22"/>
      <c r="S677" s="98"/>
      <c r="AC677" s="23"/>
    </row>
    <row r="678" spans="3:29" x14ac:dyDescent="0.2">
      <c r="C678" s="106"/>
      <c r="F678" s="98"/>
      <c r="G678" s="99"/>
      <c r="H678" s="22"/>
      <c r="S678" s="98"/>
      <c r="AC678" s="23"/>
    </row>
    <row r="679" spans="3:29" x14ac:dyDescent="0.2">
      <c r="C679" s="106"/>
      <c r="F679" s="98"/>
      <c r="G679" s="99"/>
      <c r="H679" s="22"/>
      <c r="S679" s="98"/>
      <c r="AC679" s="23"/>
    </row>
    <row r="680" spans="3:29" x14ac:dyDescent="0.2">
      <c r="C680" s="106"/>
      <c r="F680" s="98"/>
      <c r="G680" s="99"/>
      <c r="H680" s="22"/>
      <c r="S680" s="98"/>
      <c r="AC680" s="23"/>
    </row>
    <row r="681" spans="3:29" x14ac:dyDescent="0.2">
      <c r="C681" s="106"/>
      <c r="F681" s="98"/>
      <c r="G681" s="99"/>
      <c r="H681" s="22"/>
      <c r="S681" s="98"/>
      <c r="AC681" s="23"/>
    </row>
    <row r="682" spans="3:29" x14ac:dyDescent="0.2">
      <c r="C682" s="106"/>
      <c r="F682" s="98"/>
      <c r="G682" s="99"/>
      <c r="H682" s="22"/>
      <c r="S682" s="98"/>
      <c r="AC682" s="23"/>
    </row>
    <row r="683" spans="3:29" x14ac:dyDescent="0.2">
      <c r="C683" s="106"/>
      <c r="F683" s="98"/>
      <c r="G683" s="99"/>
      <c r="H683" s="22"/>
      <c r="S683" s="98"/>
      <c r="AC683" s="23"/>
    </row>
    <row r="684" spans="3:29" x14ac:dyDescent="0.2">
      <c r="C684" s="106"/>
      <c r="F684" s="98"/>
      <c r="G684" s="99"/>
      <c r="H684" s="22"/>
      <c r="S684" s="98"/>
      <c r="AC684" s="23"/>
    </row>
    <row r="685" spans="3:29" x14ac:dyDescent="0.2">
      <c r="C685" s="106"/>
      <c r="F685" s="98"/>
      <c r="G685" s="99"/>
      <c r="H685" s="22"/>
      <c r="S685" s="98"/>
      <c r="AC685" s="23"/>
    </row>
    <row r="686" spans="3:29" x14ac:dyDescent="0.2">
      <c r="C686" s="106"/>
      <c r="F686" s="98"/>
      <c r="G686" s="99"/>
      <c r="H686" s="22"/>
      <c r="S686" s="98"/>
      <c r="AC686" s="23"/>
    </row>
    <row r="687" spans="3:29" x14ac:dyDescent="0.2">
      <c r="C687" s="106"/>
      <c r="F687" s="98"/>
      <c r="G687" s="99"/>
      <c r="H687" s="22"/>
      <c r="S687" s="98"/>
      <c r="AC687" s="23"/>
    </row>
    <row r="688" spans="3:29" x14ac:dyDescent="0.2">
      <c r="C688" s="106"/>
      <c r="F688" s="98"/>
      <c r="G688" s="99"/>
      <c r="H688" s="22"/>
      <c r="S688" s="98"/>
      <c r="AC688" s="23"/>
    </row>
    <row r="689" spans="3:29" x14ac:dyDescent="0.2">
      <c r="C689" s="106"/>
      <c r="F689" s="98"/>
      <c r="G689" s="99"/>
      <c r="H689" s="22"/>
      <c r="S689" s="98"/>
      <c r="AC689" s="23"/>
    </row>
    <row r="690" spans="3:29" x14ac:dyDescent="0.2">
      <c r="C690" s="106"/>
      <c r="F690" s="98"/>
      <c r="G690" s="99"/>
      <c r="H690" s="22"/>
      <c r="S690" s="98"/>
      <c r="AC690" s="23"/>
    </row>
    <row r="691" spans="3:29" x14ac:dyDescent="0.2">
      <c r="C691" s="106"/>
      <c r="F691" s="98"/>
      <c r="G691" s="99"/>
      <c r="H691" s="22"/>
      <c r="S691" s="98"/>
      <c r="AC691" s="23"/>
    </row>
    <row r="692" spans="3:29" x14ac:dyDescent="0.2">
      <c r="C692" s="106"/>
      <c r="F692" s="98"/>
      <c r="G692" s="99"/>
      <c r="H692" s="22"/>
      <c r="S692" s="98"/>
      <c r="AC692" s="23"/>
    </row>
    <row r="693" spans="3:29" x14ac:dyDescent="0.2">
      <c r="C693" s="106"/>
      <c r="F693" s="98"/>
      <c r="G693" s="99"/>
      <c r="H693" s="22"/>
      <c r="S693" s="98"/>
      <c r="AC693" s="23"/>
    </row>
    <row r="694" spans="3:29" x14ac:dyDescent="0.2">
      <c r="C694" s="106"/>
      <c r="F694" s="98"/>
      <c r="G694" s="99"/>
      <c r="H694" s="22"/>
      <c r="S694" s="98"/>
      <c r="AC694" s="23"/>
    </row>
    <row r="695" spans="3:29" x14ac:dyDescent="0.2">
      <c r="C695" s="106"/>
      <c r="F695" s="98"/>
      <c r="G695" s="99"/>
      <c r="H695" s="22"/>
      <c r="S695" s="98"/>
      <c r="AC695" s="23"/>
    </row>
    <row r="696" spans="3:29" x14ac:dyDescent="0.2">
      <c r="C696" s="106"/>
      <c r="F696" s="98"/>
      <c r="G696" s="99"/>
      <c r="H696" s="22"/>
      <c r="S696" s="98"/>
      <c r="AC696" s="23"/>
    </row>
    <row r="697" spans="3:29" x14ac:dyDescent="0.2">
      <c r="C697" s="106"/>
      <c r="F697" s="98"/>
      <c r="G697" s="99"/>
      <c r="H697" s="22"/>
      <c r="S697" s="98"/>
      <c r="AC697" s="23"/>
    </row>
    <row r="698" spans="3:29" x14ac:dyDescent="0.2">
      <c r="C698" s="106"/>
      <c r="F698" s="98"/>
      <c r="G698" s="99"/>
      <c r="H698" s="22"/>
      <c r="S698" s="98"/>
      <c r="AC698" s="23"/>
    </row>
    <row r="699" spans="3:29" x14ac:dyDescent="0.2">
      <c r="C699" s="106"/>
      <c r="F699" s="98"/>
      <c r="G699" s="99"/>
      <c r="H699" s="22"/>
      <c r="S699" s="98"/>
      <c r="AC699" s="23"/>
    </row>
    <row r="700" spans="3:29" x14ac:dyDescent="0.2">
      <c r="C700" s="106"/>
      <c r="F700" s="98"/>
      <c r="G700" s="99"/>
      <c r="H700" s="22"/>
      <c r="S700" s="98"/>
      <c r="AC700" s="23"/>
    </row>
    <row r="701" spans="3:29" x14ac:dyDescent="0.2">
      <c r="C701" s="106"/>
      <c r="F701" s="98"/>
      <c r="G701" s="99"/>
      <c r="H701" s="22"/>
      <c r="S701" s="98"/>
      <c r="AC701" s="23"/>
    </row>
    <row r="702" spans="3:29" x14ac:dyDescent="0.2">
      <c r="C702" s="106"/>
      <c r="F702" s="98"/>
      <c r="G702" s="99"/>
      <c r="H702" s="22"/>
      <c r="S702" s="98"/>
      <c r="AC702" s="23"/>
    </row>
    <row r="703" spans="3:29" x14ac:dyDescent="0.2">
      <c r="C703" s="106"/>
      <c r="F703" s="98"/>
      <c r="G703" s="99"/>
      <c r="H703" s="22"/>
      <c r="S703" s="98"/>
      <c r="AC703" s="23"/>
    </row>
    <row r="704" spans="3:29" x14ac:dyDescent="0.2">
      <c r="C704" s="106"/>
      <c r="F704" s="98"/>
      <c r="G704" s="99"/>
      <c r="H704" s="22"/>
      <c r="S704" s="98"/>
      <c r="AC704" s="23"/>
    </row>
    <row r="705" spans="3:29" x14ac:dyDescent="0.2">
      <c r="C705" s="106"/>
      <c r="F705" s="98"/>
      <c r="G705" s="99"/>
      <c r="H705" s="22"/>
      <c r="S705" s="98"/>
      <c r="AC705" s="23"/>
    </row>
    <row r="706" spans="3:29" x14ac:dyDescent="0.2">
      <c r="C706" s="106"/>
      <c r="F706" s="98"/>
      <c r="G706" s="99"/>
      <c r="H706" s="22"/>
      <c r="S706" s="98"/>
      <c r="AC706" s="23"/>
    </row>
    <row r="707" spans="3:29" x14ac:dyDescent="0.2">
      <c r="C707" s="106"/>
      <c r="F707" s="98"/>
      <c r="G707" s="99"/>
      <c r="H707" s="22"/>
      <c r="S707" s="98"/>
      <c r="AC707" s="23"/>
    </row>
    <row r="708" spans="3:29" x14ac:dyDescent="0.2">
      <c r="C708" s="106"/>
      <c r="F708" s="98"/>
      <c r="G708" s="99"/>
      <c r="H708" s="22"/>
      <c r="S708" s="98"/>
      <c r="AC708" s="23"/>
    </row>
    <row r="709" spans="3:29" x14ac:dyDescent="0.2">
      <c r="C709" s="106"/>
      <c r="F709" s="98"/>
      <c r="G709" s="99"/>
      <c r="H709" s="22"/>
      <c r="S709" s="98"/>
      <c r="AC709" s="23"/>
    </row>
    <row r="710" spans="3:29" x14ac:dyDescent="0.2">
      <c r="C710" s="106"/>
      <c r="F710" s="98"/>
      <c r="G710" s="99"/>
      <c r="H710" s="22"/>
      <c r="S710" s="98"/>
      <c r="AC710" s="23"/>
    </row>
    <row r="711" spans="3:29" x14ac:dyDescent="0.2">
      <c r="C711" s="106"/>
      <c r="F711" s="98"/>
      <c r="G711" s="99"/>
      <c r="H711" s="22"/>
      <c r="S711" s="98"/>
      <c r="AC711" s="23"/>
    </row>
    <row r="712" spans="3:29" x14ac:dyDescent="0.2">
      <c r="C712" s="106"/>
      <c r="F712" s="98"/>
      <c r="G712" s="99"/>
      <c r="H712" s="22"/>
      <c r="S712" s="98"/>
      <c r="AC712" s="23"/>
    </row>
    <row r="713" spans="3:29" x14ac:dyDescent="0.2">
      <c r="C713" s="106"/>
      <c r="F713" s="98"/>
      <c r="G713" s="99"/>
      <c r="H713" s="22"/>
      <c r="S713" s="98"/>
      <c r="AC713" s="23"/>
    </row>
    <row r="714" spans="3:29" x14ac:dyDescent="0.2">
      <c r="C714" s="106"/>
      <c r="F714" s="98"/>
      <c r="G714" s="99"/>
      <c r="H714" s="22"/>
      <c r="S714" s="98"/>
      <c r="AC714" s="23"/>
    </row>
    <row r="715" spans="3:29" x14ac:dyDescent="0.2">
      <c r="C715" s="106"/>
      <c r="F715" s="98"/>
      <c r="G715" s="99"/>
      <c r="H715" s="22"/>
      <c r="S715" s="98"/>
      <c r="AC715" s="23"/>
    </row>
    <row r="716" spans="3:29" x14ac:dyDescent="0.2">
      <c r="C716" s="106"/>
      <c r="F716" s="98"/>
      <c r="G716" s="99"/>
      <c r="H716" s="22"/>
      <c r="S716" s="98"/>
      <c r="AC716" s="23"/>
    </row>
    <row r="717" spans="3:29" x14ac:dyDescent="0.2">
      <c r="C717" s="106"/>
      <c r="F717" s="98"/>
      <c r="G717" s="99"/>
      <c r="H717" s="22"/>
      <c r="S717" s="98"/>
      <c r="AC717" s="23"/>
    </row>
    <row r="718" spans="3:29" x14ac:dyDescent="0.2">
      <c r="C718" s="106"/>
      <c r="F718" s="98"/>
      <c r="G718" s="99"/>
      <c r="H718" s="22"/>
      <c r="S718" s="98"/>
      <c r="AC718" s="23"/>
    </row>
    <row r="719" spans="3:29" x14ac:dyDescent="0.2">
      <c r="C719" s="106"/>
      <c r="F719" s="98"/>
      <c r="G719" s="99"/>
      <c r="H719" s="22"/>
      <c r="S719" s="98"/>
      <c r="AC719" s="23"/>
    </row>
    <row r="720" spans="3:29" x14ac:dyDescent="0.2">
      <c r="C720" s="106"/>
      <c r="F720" s="98"/>
      <c r="G720" s="99"/>
      <c r="H720" s="22"/>
      <c r="S720" s="98"/>
      <c r="AC720" s="23"/>
    </row>
    <row r="721" spans="3:29" x14ac:dyDescent="0.2">
      <c r="C721" s="106"/>
      <c r="F721" s="98"/>
      <c r="G721" s="99"/>
      <c r="H721" s="22"/>
      <c r="S721" s="98"/>
      <c r="AC721" s="23"/>
    </row>
    <row r="722" spans="3:29" x14ac:dyDescent="0.2">
      <c r="C722" s="106"/>
      <c r="F722" s="98"/>
      <c r="G722" s="99"/>
      <c r="H722" s="22"/>
      <c r="S722" s="98"/>
      <c r="AC722" s="23"/>
    </row>
    <row r="723" spans="3:29" x14ac:dyDescent="0.2">
      <c r="C723" s="106"/>
      <c r="F723" s="98"/>
      <c r="G723" s="99"/>
      <c r="H723" s="22"/>
      <c r="S723" s="98"/>
      <c r="AC723" s="23"/>
    </row>
    <row r="724" spans="3:29" x14ac:dyDescent="0.2">
      <c r="C724" s="106"/>
      <c r="F724" s="98"/>
      <c r="G724" s="99"/>
      <c r="H724" s="22"/>
      <c r="S724" s="98"/>
      <c r="AC724" s="23"/>
    </row>
    <row r="725" spans="3:29" x14ac:dyDescent="0.2">
      <c r="C725" s="106"/>
      <c r="F725" s="98"/>
      <c r="G725" s="99"/>
      <c r="H725" s="22"/>
      <c r="S725" s="98"/>
      <c r="AC725" s="23"/>
    </row>
    <row r="726" spans="3:29" x14ac:dyDescent="0.2">
      <c r="C726" s="106"/>
      <c r="F726" s="98"/>
      <c r="G726" s="99"/>
      <c r="H726" s="22"/>
      <c r="S726" s="98"/>
      <c r="AC726" s="23"/>
    </row>
    <row r="727" spans="3:29" x14ac:dyDescent="0.2">
      <c r="C727" s="106"/>
      <c r="F727" s="98"/>
      <c r="G727" s="99"/>
      <c r="H727" s="22"/>
      <c r="S727" s="98"/>
      <c r="AC727" s="23"/>
    </row>
    <row r="728" spans="3:29" x14ac:dyDescent="0.2">
      <c r="C728" s="106"/>
      <c r="F728" s="98"/>
      <c r="G728" s="99"/>
      <c r="H728" s="22"/>
      <c r="S728" s="98"/>
      <c r="AC728" s="23"/>
    </row>
    <row r="729" spans="3:29" x14ac:dyDescent="0.2">
      <c r="C729" s="106"/>
      <c r="F729" s="98"/>
      <c r="G729" s="99"/>
      <c r="H729" s="22"/>
      <c r="S729" s="98"/>
      <c r="AC729" s="23"/>
    </row>
    <row r="730" spans="3:29" x14ac:dyDescent="0.2">
      <c r="C730" s="106"/>
      <c r="F730" s="98"/>
      <c r="G730" s="99"/>
      <c r="H730" s="22"/>
      <c r="S730" s="98"/>
      <c r="AC730" s="23"/>
    </row>
    <row r="731" spans="3:29" x14ac:dyDescent="0.2">
      <c r="C731" s="106"/>
      <c r="F731" s="98"/>
      <c r="G731" s="99"/>
      <c r="H731" s="22"/>
      <c r="S731" s="98"/>
      <c r="AC731" s="23"/>
    </row>
    <row r="732" spans="3:29" x14ac:dyDescent="0.2">
      <c r="C732" s="106"/>
      <c r="F732" s="98"/>
      <c r="G732" s="99"/>
      <c r="H732" s="22"/>
      <c r="S732" s="98"/>
      <c r="AC732" s="23"/>
    </row>
    <row r="733" spans="3:29" x14ac:dyDescent="0.2">
      <c r="C733" s="106"/>
      <c r="F733" s="98"/>
      <c r="G733" s="99"/>
      <c r="H733" s="22"/>
      <c r="S733" s="98"/>
      <c r="AC733" s="23"/>
    </row>
    <row r="734" spans="3:29" x14ac:dyDescent="0.2">
      <c r="C734" s="106"/>
      <c r="F734" s="98"/>
      <c r="G734" s="99"/>
      <c r="H734" s="22"/>
      <c r="S734" s="98"/>
      <c r="AC734" s="23"/>
    </row>
    <row r="735" spans="3:29" x14ac:dyDescent="0.2">
      <c r="C735" s="106"/>
      <c r="F735" s="98"/>
      <c r="G735" s="99"/>
      <c r="H735" s="22"/>
      <c r="S735" s="98"/>
      <c r="AC735" s="23"/>
    </row>
    <row r="736" spans="3:29" x14ac:dyDescent="0.2">
      <c r="C736" s="106"/>
      <c r="F736" s="98"/>
      <c r="G736" s="99"/>
      <c r="H736" s="22"/>
      <c r="S736" s="98"/>
      <c r="AC736" s="23"/>
    </row>
    <row r="737" spans="3:29" x14ac:dyDescent="0.2">
      <c r="C737" s="106"/>
      <c r="F737" s="98"/>
      <c r="G737" s="99"/>
      <c r="H737" s="22"/>
      <c r="S737" s="98"/>
      <c r="AC737" s="23"/>
    </row>
    <row r="738" spans="3:29" x14ac:dyDescent="0.2">
      <c r="C738" s="106"/>
      <c r="F738" s="98"/>
      <c r="G738" s="99"/>
      <c r="H738" s="22"/>
      <c r="S738" s="98"/>
      <c r="AC738" s="23"/>
    </row>
    <row r="739" spans="3:29" x14ac:dyDescent="0.2">
      <c r="C739" s="106"/>
      <c r="F739" s="98"/>
      <c r="G739" s="99"/>
      <c r="H739" s="22"/>
      <c r="S739" s="98"/>
      <c r="AC739" s="23"/>
    </row>
    <row r="740" spans="3:29" x14ac:dyDescent="0.2">
      <c r="C740" s="106"/>
      <c r="F740" s="98"/>
      <c r="G740" s="99"/>
      <c r="H740" s="22"/>
      <c r="S740" s="98"/>
      <c r="AC740" s="23"/>
    </row>
    <row r="741" spans="3:29" x14ac:dyDescent="0.2">
      <c r="C741" s="106"/>
      <c r="F741" s="98"/>
      <c r="G741" s="99"/>
      <c r="H741" s="22"/>
      <c r="S741" s="98"/>
      <c r="AC741" s="23"/>
    </row>
    <row r="742" spans="3:29" x14ac:dyDescent="0.2">
      <c r="C742" s="106"/>
      <c r="F742" s="98"/>
      <c r="G742" s="99"/>
      <c r="H742" s="22"/>
      <c r="S742" s="98"/>
      <c r="AC742" s="23"/>
    </row>
    <row r="743" spans="3:29" x14ac:dyDescent="0.2">
      <c r="C743" s="106"/>
      <c r="F743" s="98"/>
      <c r="G743" s="99"/>
      <c r="H743" s="22"/>
      <c r="S743" s="98"/>
      <c r="AC743" s="23"/>
    </row>
    <row r="744" spans="3:29" x14ac:dyDescent="0.2">
      <c r="C744" s="106"/>
      <c r="F744" s="98"/>
      <c r="G744" s="99"/>
      <c r="H744" s="22"/>
      <c r="S744" s="98"/>
      <c r="AC744" s="23"/>
    </row>
    <row r="745" spans="3:29" x14ac:dyDescent="0.2">
      <c r="C745" s="106"/>
      <c r="F745" s="98"/>
      <c r="G745" s="99"/>
      <c r="H745" s="22"/>
      <c r="S745" s="98"/>
      <c r="AC745" s="23"/>
    </row>
    <row r="746" spans="3:29" x14ac:dyDescent="0.2">
      <c r="C746" s="106"/>
      <c r="F746" s="98"/>
      <c r="G746" s="99"/>
      <c r="H746" s="22"/>
      <c r="S746" s="98"/>
      <c r="AC746" s="23"/>
    </row>
    <row r="747" spans="3:29" x14ac:dyDescent="0.2">
      <c r="C747" s="106"/>
      <c r="F747" s="98"/>
      <c r="G747" s="99"/>
      <c r="H747" s="22"/>
      <c r="S747" s="98"/>
      <c r="AC747" s="23"/>
    </row>
    <row r="748" spans="3:29" x14ac:dyDescent="0.2">
      <c r="C748" s="106"/>
      <c r="F748" s="98"/>
      <c r="G748" s="99"/>
      <c r="H748" s="22"/>
      <c r="S748" s="98"/>
      <c r="AC748" s="23"/>
    </row>
    <row r="749" spans="3:29" x14ac:dyDescent="0.2">
      <c r="C749" s="106"/>
      <c r="F749" s="98"/>
      <c r="G749" s="99"/>
      <c r="H749" s="22"/>
      <c r="S749" s="98"/>
      <c r="AC749" s="23"/>
    </row>
    <row r="750" spans="3:29" x14ac:dyDescent="0.2">
      <c r="C750" s="106"/>
      <c r="F750" s="98"/>
      <c r="G750" s="99"/>
      <c r="H750" s="22"/>
      <c r="S750" s="98"/>
      <c r="AC750" s="23"/>
    </row>
    <row r="751" spans="3:29" x14ac:dyDescent="0.2">
      <c r="C751" s="106"/>
      <c r="F751" s="98"/>
      <c r="G751" s="99"/>
      <c r="H751" s="22"/>
      <c r="S751" s="98"/>
      <c r="AC751" s="23"/>
    </row>
    <row r="752" spans="3:29" x14ac:dyDescent="0.2">
      <c r="C752" s="106"/>
      <c r="F752" s="98"/>
      <c r="G752" s="99"/>
      <c r="H752" s="22"/>
      <c r="S752" s="98"/>
      <c r="AC752" s="23"/>
    </row>
    <row r="753" spans="3:29" x14ac:dyDescent="0.2">
      <c r="C753" s="106"/>
      <c r="F753" s="98"/>
      <c r="G753" s="99"/>
      <c r="H753" s="22"/>
      <c r="S753" s="98"/>
      <c r="AC753" s="23"/>
    </row>
    <row r="754" spans="3:29" x14ac:dyDescent="0.2">
      <c r="C754" s="106"/>
      <c r="F754" s="98"/>
      <c r="G754" s="99"/>
      <c r="H754" s="22"/>
      <c r="S754" s="98"/>
      <c r="AC754" s="23"/>
    </row>
    <row r="755" spans="3:29" x14ac:dyDescent="0.2">
      <c r="C755" s="106"/>
      <c r="F755" s="98"/>
      <c r="G755" s="99"/>
      <c r="H755" s="22"/>
      <c r="S755" s="98"/>
      <c r="AC755" s="23"/>
    </row>
    <row r="756" spans="3:29" x14ac:dyDescent="0.2">
      <c r="C756" s="106"/>
      <c r="F756" s="98"/>
      <c r="G756" s="99"/>
      <c r="H756" s="22"/>
      <c r="S756" s="98"/>
      <c r="AC756" s="23"/>
    </row>
    <row r="757" spans="3:29" x14ac:dyDescent="0.2">
      <c r="C757" s="106"/>
      <c r="F757" s="98"/>
      <c r="G757" s="99"/>
      <c r="H757" s="22"/>
      <c r="S757" s="98"/>
      <c r="AC757" s="23"/>
    </row>
    <row r="758" spans="3:29" x14ac:dyDescent="0.2">
      <c r="C758" s="106"/>
      <c r="F758" s="98"/>
      <c r="G758" s="99"/>
      <c r="H758" s="22"/>
      <c r="S758" s="98"/>
      <c r="AC758" s="23"/>
    </row>
    <row r="759" spans="3:29" x14ac:dyDescent="0.2">
      <c r="C759" s="106"/>
      <c r="F759" s="98"/>
      <c r="G759" s="99"/>
      <c r="H759" s="22"/>
      <c r="S759" s="98"/>
      <c r="AC759" s="23"/>
    </row>
    <row r="760" spans="3:29" x14ac:dyDescent="0.2">
      <c r="C760" s="106"/>
      <c r="F760" s="98"/>
      <c r="G760" s="99"/>
      <c r="H760" s="22"/>
      <c r="S760" s="98"/>
      <c r="AC760" s="23"/>
    </row>
    <row r="761" spans="3:29" x14ac:dyDescent="0.2">
      <c r="C761" s="106"/>
      <c r="F761" s="98"/>
      <c r="G761" s="99"/>
      <c r="H761" s="22"/>
      <c r="S761" s="98"/>
      <c r="AC761" s="23"/>
    </row>
    <row r="762" spans="3:29" x14ac:dyDescent="0.2">
      <c r="C762" s="106"/>
      <c r="F762" s="98"/>
      <c r="G762" s="99"/>
      <c r="H762" s="22"/>
      <c r="S762" s="98"/>
      <c r="AC762" s="23"/>
    </row>
    <row r="763" spans="3:29" x14ac:dyDescent="0.2">
      <c r="C763" s="106"/>
      <c r="F763" s="98"/>
      <c r="G763" s="99"/>
      <c r="H763" s="22"/>
      <c r="S763" s="98"/>
      <c r="AC763" s="23"/>
    </row>
    <row r="764" spans="3:29" x14ac:dyDescent="0.2">
      <c r="C764" s="106"/>
      <c r="F764" s="98"/>
      <c r="G764" s="99"/>
      <c r="H764" s="22"/>
      <c r="S764" s="98"/>
      <c r="AC764" s="23"/>
    </row>
    <row r="765" spans="3:29" x14ac:dyDescent="0.2">
      <c r="C765" s="106"/>
      <c r="F765" s="98"/>
      <c r="G765" s="99"/>
      <c r="H765" s="22"/>
      <c r="S765" s="98"/>
      <c r="AC765" s="23"/>
    </row>
    <row r="766" spans="3:29" x14ac:dyDescent="0.2">
      <c r="C766" s="106"/>
      <c r="F766" s="98"/>
      <c r="G766" s="99"/>
      <c r="H766" s="22"/>
      <c r="S766" s="98"/>
      <c r="AC766" s="23"/>
    </row>
    <row r="767" spans="3:29" x14ac:dyDescent="0.2">
      <c r="C767" s="106"/>
      <c r="F767" s="98"/>
      <c r="G767" s="99"/>
      <c r="H767" s="22"/>
      <c r="S767" s="98"/>
      <c r="AC767" s="23"/>
    </row>
    <row r="768" spans="3:29" x14ac:dyDescent="0.2">
      <c r="C768" s="106"/>
      <c r="F768" s="98"/>
      <c r="G768" s="99"/>
      <c r="H768" s="22"/>
      <c r="S768" s="98"/>
      <c r="AC768" s="23"/>
    </row>
    <row r="769" spans="3:29" x14ac:dyDescent="0.2">
      <c r="C769" s="106"/>
      <c r="F769" s="98"/>
      <c r="G769" s="99"/>
      <c r="H769" s="22"/>
      <c r="S769" s="98"/>
      <c r="AC769" s="23"/>
    </row>
    <row r="770" spans="3:29" x14ac:dyDescent="0.2">
      <c r="C770" s="106"/>
      <c r="F770" s="98"/>
      <c r="G770" s="99"/>
      <c r="H770" s="22"/>
      <c r="S770" s="98"/>
      <c r="AC770" s="23"/>
    </row>
    <row r="771" spans="3:29" x14ac:dyDescent="0.2">
      <c r="C771" s="106"/>
      <c r="F771" s="98"/>
      <c r="G771" s="99"/>
      <c r="H771" s="22"/>
      <c r="S771" s="98"/>
      <c r="AC771" s="23"/>
    </row>
    <row r="772" spans="3:29" x14ac:dyDescent="0.2">
      <c r="C772" s="106"/>
      <c r="F772" s="98"/>
      <c r="G772" s="99"/>
      <c r="H772" s="22"/>
      <c r="S772" s="98"/>
      <c r="AC772" s="23"/>
    </row>
    <row r="773" spans="3:29" x14ac:dyDescent="0.2">
      <c r="C773" s="106"/>
      <c r="F773" s="98"/>
      <c r="G773" s="99"/>
      <c r="H773" s="22"/>
      <c r="S773" s="98"/>
      <c r="AC773" s="23"/>
    </row>
    <row r="774" spans="3:29" x14ac:dyDescent="0.2">
      <c r="C774" s="106"/>
      <c r="F774" s="98"/>
      <c r="G774" s="99"/>
      <c r="H774" s="22"/>
      <c r="S774" s="98"/>
      <c r="AC774" s="23"/>
    </row>
    <row r="775" spans="3:29" x14ac:dyDescent="0.2">
      <c r="C775" s="106"/>
      <c r="F775" s="98"/>
      <c r="G775" s="99"/>
      <c r="H775" s="22"/>
      <c r="S775" s="98"/>
      <c r="AC775" s="23"/>
    </row>
    <row r="776" spans="3:29" x14ac:dyDescent="0.2">
      <c r="C776" s="106"/>
      <c r="F776" s="98"/>
      <c r="G776" s="99"/>
      <c r="H776" s="22"/>
      <c r="S776" s="98"/>
      <c r="AC776" s="23"/>
    </row>
    <row r="777" spans="3:29" x14ac:dyDescent="0.2">
      <c r="C777" s="106"/>
      <c r="F777" s="98"/>
      <c r="G777" s="99"/>
      <c r="H777" s="22"/>
      <c r="S777" s="98"/>
      <c r="AC777" s="23"/>
    </row>
    <row r="778" spans="3:29" x14ac:dyDescent="0.2">
      <c r="C778" s="106"/>
      <c r="F778" s="98"/>
      <c r="G778" s="99"/>
      <c r="H778" s="22"/>
      <c r="S778" s="98"/>
      <c r="AC778" s="23"/>
    </row>
    <row r="779" spans="3:29" x14ac:dyDescent="0.2">
      <c r="C779" s="106"/>
      <c r="F779" s="98"/>
      <c r="G779" s="99"/>
      <c r="H779" s="22"/>
      <c r="S779" s="98"/>
      <c r="AC779" s="23"/>
    </row>
    <row r="780" spans="3:29" x14ac:dyDescent="0.2">
      <c r="C780" s="106"/>
      <c r="F780" s="98"/>
      <c r="G780" s="99"/>
      <c r="H780" s="22"/>
      <c r="S780" s="98"/>
      <c r="AC780" s="23"/>
    </row>
    <row r="781" spans="3:29" x14ac:dyDescent="0.2">
      <c r="C781" s="106"/>
      <c r="F781" s="98"/>
      <c r="G781" s="99"/>
      <c r="H781" s="22"/>
      <c r="S781" s="98"/>
      <c r="AC781" s="23"/>
    </row>
    <row r="782" spans="3:29" x14ac:dyDescent="0.2">
      <c r="C782" s="106"/>
      <c r="F782" s="98"/>
      <c r="G782" s="99"/>
      <c r="H782" s="22"/>
      <c r="S782" s="98"/>
      <c r="AC782" s="23"/>
    </row>
    <row r="783" spans="3:29" x14ac:dyDescent="0.2">
      <c r="C783" s="106"/>
      <c r="F783" s="98"/>
      <c r="G783" s="99"/>
      <c r="H783" s="22"/>
      <c r="S783" s="98"/>
      <c r="AC783" s="23"/>
    </row>
    <row r="784" spans="3:29" x14ac:dyDescent="0.2">
      <c r="C784" s="106"/>
      <c r="F784" s="98"/>
      <c r="G784" s="99"/>
      <c r="H784" s="22"/>
      <c r="S784" s="98"/>
      <c r="AC784" s="23"/>
    </row>
    <row r="785" spans="3:29" x14ac:dyDescent="0.2">
      <c r="C785" s="106"/>
      <c r="F785" s="98"/>
      <c r="G785" s="99"/>
      <c r="H785" s="22"/>
      <c r="S785" s="98"/>
      <c r="AC785" s="23"/>
    </row>
    <row r="786" spans="3:29" x14ac:dyDescent="0.2">
      <c r="C786" s="106"/>
      <c r="F786" s="98"/>
      <c r="G786" s="99"/>
      <c r="H786" s="22"/>
      <c r="S786" s="98"/>
      <c r="AC786" s="23"/>
    </row>
    <row r="787" spans="3:29" x14ac:dyDescent="0.2">
      <c r="C787" s="106"/>
      <c r="F787" s="98"/>
      <c r="G787" s="99"/>
      <c r="H787" s="22"/>
      <c r="S787" s="98"/>
      <c r="AC787" s="23"/>
    </row>
    <row r="788" spans="3:29" x14ac:dyDescent="0.2">
      <c r="C788" s="106"/>
      <c r="F788" s="98"/>
      <c r="G788" s="99"/>
      <c r="H788" s="22"/>
      <c r="S788" s="98"/>
      <c r="AC788" s="23"/>
    </row>
    <row r="789" spans="3:29" x14ac:dyDescent="0.2">
      <c r="C789" s="106"/>
      <c r="F789" s="98"/>
      <c r="G789" s="99"/>
      <c r="H789" s="22"/>
      <c r="S789" s="98"/>
      <c r="AC789" s="23"/>
    </row>
    <row r="790" spans="3:29" x14ac:dyDescent="0.2">
      <c r="C790" s="106"/>
      <c r="F790" s="98"/>
      <c r="G790" s="99"/>
      <c r="H790" s="22"/>
      <c r="S790" s="98"/>
      <c r="AC790" s="23"/>
    </row>
    <row r="791" spans="3:29" x14ac:dyDescent="0.2">
      <c r="C791" s="106"/>
      <c r="F791" s="98"/>
      <c r="G791" s="99"/>
      <c r="H791" s="22"/>
      <c r="S791" s="98"/>
      <c r="AC791" s="23"/>
    </row>
    <row r="792" spans="3:29" x14ac:dyDescent="0.2">
      <c r="C792" s="106"/>
      <c r="F792" s="98"/>
      <c r="G792" s="99"/>
      <c r="H792" s="22"/>
      <c r="S792" s="98"/>
      <c r="AC792" s="23"/>
    </row>
    <row r="793" spans="3:29" x14ac:dyDescent="0.2">
      <c r="C793" s="106"/>
      <c r="F793" s="98"/>
      <c r="G793" s="99"/>
      <c r="H793" s="22"/>
      <c r="S793" s="98"/>
      <c r="AC793" s="23"/>
    </row>
    <row r="794" spans="3:29" x14ac:dyDescent="0.2">
      <c r="C794" s="106"/>
      <c r="F794" s="98"/>
      <c r="G794" s="99"/>
      <c r="H794" s="22"/>
      <c r="S794" s="98"/>
      <c r="AC794" s="23"/>
    </row>
    <row r="795" spans="3:29" x14ac:dyDescent="0.2">
      <c r="C795" s="106"/>
      <c r="F795" s="98"/>
      <c r="G795" s="99"/>
      <c r="H795" s="22"/>
      <c r="S795" s="98"/>
      <c r="AC795" s="23"/>
    </row>
    <row r="796" spans="3:29" x14ac:dyDescent="0.2">
      <c r="C796" s="106"/>
      <c r="F796" s="98"/>
      <c r="G796" s="99"/>
      <c r="H796" s="22"/>
      <c r="S796" s="98"/>
      <c r="AC796" s="23"/>
    </row>
    <row r="797" spans="3:29" x14ac:dyDescent="0.2">
      <c r="C797" s="106"/>
      <c r="F797" s="98"/>
      <c r="G797" s="99"/>
      <c r="H797" s="22"/>
      <c r="S797" s="98"/>
      <c r="AC797" s="23"/>
    </row>
    <row r="798" spans="3:29" x14ac:dyDescent="0.2">
      <c r="C798" s="106"/>
      <c r="F798" s="98"/>
      <c r="G798" s="99"/>
      <c r="H798" s="22"/>
      <c r="S798" s="98"/>
      <c r="AC798" s="23"/>
    </row>
    <row r="799" spans="3:29" x14ac:dyDescent="0.2">
      <c r="C799" s="106"/>
      <c r="F799" s="98"/>
      <c r="G799" s="99"/>
      <c r="H799" s="22"/>
      <c r="S799" s="98"/>
      <c r="AC799" s="23"/>
    </row>
    <row r="800" spans="3:29" x14ac:dyDescent="0.2">
      <c r="C800" s="106"/>
      <c r="F800" s="98"/>
      <c r="G800" s="99"/>
      <c r="H800" s="22"/>
      <c r="S800" s="98"/>
      <c r="AC800" s="23"/>
    </row>
    <row r="801" spans="3:29" x14ac:dyDescent="0.2">
      <c r="C801" s="106"/>
      <c r="F801" s="98"/>
      <c r="G801" s="99"/>
      <c r="H801" s="22"/>
      <c r="S801" s="98"/>
      <c r="AC801" s="23"/>
    </row>
    <row r="802" spans="3:29" x14ac:dyDescent="0.2">
      <c r="C802" s="106"/>
      <c r="F802" s="98"/>
      <c r="G802" s="99"/>
      <c r="H802" s="22"/>
      <c r="S802" s="98"/>
      <c r="AC802" s="23"/>
    </row>
    <row r="803" spans="3:29" x14ac:dyDescent="0.2">
      <c r="C803" s="106"/>
      <c r="F803" s="98"/>
      <c r="G803" s="99"/>
      <c r="H803" s="22"/>
      <c r="S803" s="98"/>
      <c r="AC803" s="23"/>
    </row>
    <row r="804" spans="3:29" x14ac:dyDescent="0.2">
      <c r="C804" s="106"/>
      <c r="F804" s="98"/>
      <c r="G804" s="99"/>
      <c r="H804" s="22"/>
      <c r="S804" s="98"/>
      <c r="AC804" s="23"/>
    </row>
    <row r="805" spans="3:29" x14ac:dyDescent="0.2">
      <c r="C805" s="106"/>
      <c r="F805" s="98"/>
      <c r="G805" s="99"/>
      <c r="H805" s="22"/>
      <c r="S805" s="98"/>
      <c r="AC805" s="23"/>
    </row>
    <row r="806" spans="3:29" x14ac:dyDescent="0.2">
      <c r="C806" s="106"/>
      <c r="F806" s="98"/>
      <c r="G806" s="99"/>
      <c r="H806" s="22"/>
      <c r="S806" s="98"/>
      <c r="AC806" s="23"/>
    </row>
    <row r="807" spans="3:29" x14ac:dyDescent="0.2">
      <c r="C807" s="106"/>
      <c r="F807" s="98"/>
      <c r="G807" s="99"/>
      <c r="H807" s="22"/>
      <c r="S807" s="98"/>
      <c r="AC807" s="23"/>
    </row>
    <row r="808" spans="3:29" x14ac:dyDescent="0.2">
      <c r="C808" s="106"/>
      <c r="F808" s="98"/>
      <c r="G808" s="99"/>
      <c r="H808" s="22"/>
      <c r="S808" s="98"/>
      <c r="AC808" s="23"/>
    </row>
    <row r="809" spans="3:29" x14ac:dyDescent="0.2">
      <c r="C809" s="106"/>
      <c r="F809" s="98"/>
      <c r="G809" s="99"/>
      <c r="H809" s="22"/>
      <c r="S809" s="98"/>
      <c r="AC809" s="23"/>
    </row>
    <row r="810" spans="3:29" x14ac:dyDescent="0.2">
      <c r="C810" s="106"/>
      <c r="F810" s="98"/>
      <c r="G810" s="99"/>
      <c r="H810" s="22"/>
      <c r="S810" s="98"/>
      <c r="AC810" s="23"/>
    </row>
    <row r="811" spans="3:29" x14ac:dyDescent="0.2">
      <c r="C811" s="106"/>
      <c r="F811" s="98"/>
      <c r="G811" s="99"/>
      <c r="H811" s="22"/>
      <c r="S811" s="98"/>
      <c r="AC811" s="23"/>
    </row>
    <row r="812" spans="3:29" x14ac:dyDescent="0.2">
      <c r="C812" s="106"/>
      <c r="F812" s="98"/>
      <c r="G812" s="99"/>
      <c r="H812" s="22"/>
      <c r="S812" s="98"/>
      <c r="AC812" s="23"/>
    </row>
    <row r="813" spans="3:29" x14ac:dyDescent="0.2">
      <c r="C813" s="106"/>
      <c r="F813" s="98"/>
      <c r="G813" s="99"/>
      <c r="H813" s="22"/>
      <c r="S813" s="98"/>
      <c r="AC813" s="23"/>
    </row>
    <row r="814" spans="3:29" x14ac:dyDescent="0.2">
      <c r="C814" s="106"/>
      <c r="F814" s="98"/>
      <c r="G814" s="99"/>
      <c r="H814" s="22"/>
      <c r="S814" s="98"/>
      <c r="AC814" s="23"/>
    </row>
    <row r="815" spans="3:29" x14ac:dyDescent="0.2">
      <c r="C815" s="106"/>
      <c r="F815" s="98"/>
      <c r="G815" s="99"/>
      <c r="H815" s="22"/>
      <c r="S815" s="98"/>
      <c r="AC815" s="23"/>
    </row>
    <row r="816" spans="3:29" x14ac:dyDescent="0.2">
      <c r="C816" s="106"/>
      <c r="F816" s="98"/>
      <c r="G816" s="99"/>
      <c r="H816" s="22"/>
      <c r="S816" s="98"/>
      <c r="AC816" s="23"/>
    </row>
    <row r="817" spans="3:29" x14ac:dyDescent="0.2">
      <c r="C817" s="106"/>
      <c r="F817" s="98"/>
      <c r="G817" s="99"/>
      <c r="H817" s="22"/>
      <c r="S817" s="98"/>
      <c r="AC817" s="23"/>
    </row>
    <row r="818" spans="3:29" x14ac:dyDescent="0.2">
      <c r="C818" s="106"/>
      <c r="F818" s="98"/>
      <c r="G818" s="99"/>
      <c r="H818" s="22"/>
      <c r="S818" s="98"/>
      <c r="AC818" s="23"/>
    </row>
    <row r="819" spans="3:29" x14ac:dyDescent="0.2">
      <c r="C819" s="106"/>
      <c r="F819" s="98"/>
      <c r="G819" s="99"/>
      <c r="H819" s="22"/>
      <c r="S819" s="98"/>
      <c r="AC819" s="23"/>
    </row>
    <row r="820" spans="3:29" x14ac:dyDescent="0.2">
      <c r="C820" s="106"/>
      <c r="F820" s="98"/>
      <c r="G820" s="99"/>
      <c r="H820" s="22"/>
      <c r="S820" s="98"/>
      <c r="AC820" s="23"/>
    </row>
    <row r="821" spans="3:29" x14ac:dyDescent="0.2">
      <c r="C821" s="106"/>
      <c r="F821" s="98"/>
      <c r="G821" s="99"/>
      <c r="H821" s="22"/>
      <c r="S821" s="98"/>
      <c r="AC821" s="23"/>
    </row>
    <row r="822" spans="3:29" x14ac:dyDescent="0.2">
      <c r="C822" s="106"/>
      <c r="F822" s="98"/>
      <c r="G822" s="99"/>
      <c r="H822" s="22"/>
      <c r="S822" s="98"/>
      <c r="AC822" s="23"/>
    </row>
    <row r="823" spans="3:29" x14ac:dyDescent="0.2">
      <c r="C823" s="106"/>
      <c r="F823" s="98"/>
      <c r="G823" s="99"/>
      <c r="H823" s="22"/>
      <c r="S823" s="98"/>
      <c r="AC823" s="23"/>
    </row>
    <row r="824" spans="3:29" x14ac:dyDescent="0.2">
      <c r="C824" s="106"/>
      <c r="F824" s="98"/>
      <c r="G824" s="99"/>
      <c r="H824" s="22"/>
      <c r="S824" s="98"/>
      <c r="AC824" s="23"/>
    </row>
    <row r="825" spans="3:29" x14ac:dyDescent="0.2">
      <c r="C825" s="106"/>
      <c r="F825" s="98"/>
      <c r="G825" s="99"/>
      <c r="H825" s="22"/>
      <c r="S825" s="98"/>
      <c r="AC825" s="23"/>
    </row>
    <row r="826" spans="3:29" x14ac:dyDescent="0.2">
      <c r="C826" s="106"/>
      <c r="F826" s="98"/>
      <c r="G826" s="99"/>
      <c r="H826" s="22"/>
      <c r="S826" s="98"/>
      <c r="AC826" s="23"/>
    </row>
    <row r="827" spans="3:29" x14ac:dyDescent="0.2">
      <c r="C827" s="106"/>
      <c r="F827" s="98"/>
      <c r="G827" s="99"/>
      <c r="H827" s="22"/>
      <c r="S827" s="98"/>
      <c r="AC827" s="23"/>
    </row>
    <row r="828" spans="3:29" x14ac:dyDescent="0.2">
      <c r="C828" s="106"/>
      <c r="F828" s="98"/>
      <c r="G828" s="99"/>
      <c r="H828" s="22"/>
      <c r="S828" s="98"/>
      <c r="AC828" s="23"/>
    </row>
    <row r="829" spans="3:29" x14ac:dyDescent="0.2">
      <c r="C829" s="106"/>
      <c r="F829" s="98"/>
      <c r="G829" s="99"/>
      <c r="H829" s="22"/>
      <c r="S829" s="98"/>
      <c r="AC829" s="23"/>
    </row>
    <row r="830" spans="3:29" x14ac:dyDescent="0.2">
      <c r="C830" s="106"/>
      <c r="F830" s="98"/>
      <c r="G830" s="99"/>
      <c r="H830" s="22"/>
      <c r="S830" s="98"/>
      <c r="AC830" s="23"/>
    </row>
    <row r="831" spans="3:29" x14ac:dyDescent="0.2">
      <c r="C831" s="106"/>
      <c r="F831" s="98"/>
      <c r="G831" s="99"/>
      <c r="H831" s="22"/>
      <c r="S831" s="98"/>
      <c r="AC831" s="23"/>
    </row>
    <row r="832" spans="3:29" x14ac:dyDescent="0.2">
      <c r="C832" s="106"/>
      <c r="F832" s="98"/>
      <c r="G832" s="99"/>
      <c r="H832" s="22"/>
      <c r="S832" s="98"/>
      <c r="AC832" s="23"/>
    </row>
    <row r="833" spans="3:29" x14ac:dyDescent="0.2">
      <c r="C833" s="106"/>
      <c r="F833" s="98"/>
      <c r="G833" s="99"/>
      <c r="H833" s="22"/>
      <c r="S833" s="98"/>
      <c r="AC833" s="23"/>
    </row>
    <row r="834" spans="3:29" x14ac:dyDescent="0.2">
      <c r="C834" s="106"/>
      <c r="F834" s="98"/>
      <c r="G834" s="99"/>
      <c r="H834" s="22"/>
      <c r="S834" s="98"/>
      <c r="AC834" s="23"/>
    </row>
    <row r="835" spans="3:29" x14ac:dyDescent="0.2">
      <c r="C835" s="106"/>
      <c r="F835" s="98"/>
      <c r="G835" s="99"/>
      <c r="H835" s="22"/>
      <c r="S835" s="98"/>
      <c r="AC835" s="23"/>
    </row>
    <row r="836" spans="3:29" x14ac:dyDescent="0.2">
      <c r="C836" s="106"/>
      <c r="F836" s="98"/>
      <c r="G836" s="99"/>
      <c r="H836" s="22"/>
      <c r="S836" s="98"/>
      <c r="AC836" s="23"/>
    </row>
    <row r="837" spans="3:29" x14ac:dyDescent="0.2">
      <c r="C837" s="106"/>
      <c r="F837" s="98"/>
      <c r="G837" s="99"/>
      <c r="H837" s="22"/>
      <c r="S837" s="98"/>
      <c r="AC837" s="23"/>
    </row>
    <row r="838" spans="3:29" x14ac:dyDescent="0.2">
      <c r="C838" s="106"/>
      <c r="F838" s="98"/>
      <c r="G838" s="99"/>
      <c r="H838" s="22"/>
      <c r="S838" s="98"/>
      <c r="AC838" s="23"/>
    </row>
    <row r="839" spans="3:29" x14ac:dyDescent="0.2">
      <c r="C839" s="106"/>
      <c r="F839" s="98"/>
      <c r="G839" s="99"/>
      <c r="H839" s="22"/>
      <c r="S839" s="98"/>
      <c r="AC839" s="23"/>
    </row>
    <row r="840" spans="3:29" x14ac:dyDescent="0.2">
      <c r="C840" s="106"/>
      <c r="F840" s="98"/>
      <c r="G840" s="99"/>
      <c r="H840" s="22"/>
      <c r="S840" s="98"/>
      <c r="AC840" s="23"/>
    </row>
    <row r="841" spans="3:29" x14ac:dyDescent="0.2">
      <c r="C841" s="106"/>
      <c r="F841" s="98"/>
      <c r="G841" s="99"/>
      <c r="H841" s="22"/>
      <c r="S841" s="98"/>
      <c r="AC841" s="23"/>
    </row>
    <row r="842" spans="3:29" x14ac:dyDescent="0.2">
      <c r="C842" s="106"/>
      <c r="F842" s="98"/>
      <c r="G842" s="99"/>
      <c r="H842" s="22"/>
      <c r="S842" s="98"/>
      <c r="AC842" s="23"/>
    </row>
    <row r="843" spans="3:29" x14ac:dyDescent="0.2">
      <c r="C843" s="106"/>
      <c r="F843" s="98"/>
      <c r="G843" s="99"/>
      <c r="H843" s="22"/>
      <c r="S843" s="98"/>
      <c r="AC843" s="23"/>
    </row>
    <row r="844" spans="3:29" x14ac:dyDescent="0.2">
      <c r="C844" s="106"/>
      <c r="F844" s="98"/>
      <c r="G844" s="99"/>
      <c r="H844" s="22"/>
      <c r="S844" s="98"/>
      <c r="AC844" s="23"/>
    </row>
    <row r="845" spans="3:29" x14ac:dyDescent="0.2">
      <c r="C845" s="106"/>
      <c r="F845" s="98"/>
      <c r="G845" s="99"/>
      <c r="H845" s="22"/>
      <c r="S845" s="98"/>
      <c r="AC845" s="23"/>
    </row>
    <row r="846" spans="3:29" x14ac:dyDescent="0.2">
      <c r="C846" s="106"/>
      <c r="F846" s="98"/>
      <c r="G846" s="99"/>
      <c r="H846" s="22"/>
      <c r="S846" s="98"/>
      <c r="AC846" s="23"/>
    </row>
    <row r="847" spans="3:29" x14ac:dyDescent="0.2">
      <c r="C847" s="106"/>
      <c r="F847" s="98"/>
      <c r="G847" s="99"/>
      <c r="H847" s="22"/>
      <c r="S847" s="98"/>
      <c r="AC847" s="23"/>
    </row>
    <row r="848" spans="3:29" x14ac:dyDescent="0.2">
      <c r="C848" s="106"/>
      <c r="F848" s="98"/>
      <c r="G848" s="99"/>
      <c r="H848" s="22"/>
      <c r="S848" s="98"/>
      <c r="AC848" s="23"/>
    </row>
    <row r="849" spans="3:29" x14ac:dyDescent="0.2">
      <c r="C849" s="106"/>
      <c r="F849" s="98"/>
      <c r="G849" s="99"/>
      <c r="H849" s="22"/>
      <c r="S849" s="98"/>
      <c r="AC849" s="23"/>
    </row>
    <row r="850" spans="3:29" x14ac:dyDescent="0.2">
      <c r="C850" s="106"/>
      <c r="F850" s="98"/>
      <c r="G850" s="99"/>
      <c r="H850" s="22"/>
      <c r="S850" s="98"/>
      <c r="AC850" s="23"/>
    </row>
    <row r="851" spans="3:29" x14ac:dyDescent="0.2">
      <c r="C851" s="106"/>
      <c r="F851" s="98"/>
      <c r="G851" s="99"/>
      <c r="H851" s="22"/>
      <c r="S851" s="98"/>
      <c r="AC851" s="23"/>
    </row>
    <row r="852" spans="3:29" x14ac:dyDescent="0.2">
      <c r="C852" s="106"/>
      <c r="F852" s="98"/>
      <c r="G852" s="99"/>
      <c r="H852" s="22"/>
      <c r="S852" s="98"/>
      <c r="AC852" s="23"/>
    </row>
    <row r="853" spans="3:29" x14ac:dyDescent="0.2">
      <c r="C853" s="106"/>
      <c r="F853" s="98"/>
      <c r="G853" s="99"/>
      <c r="H853" s="22"/>
      <c r="S853" s="98"/>
      <c r="AC853" s="23"/>
    </row>
    <row r="854" spans="3:29" x14ac:dyDescent="0.2">
      <c r="C854" s="106"/>
      <c r="F854" s="98"/>
      <c r="G854" s="99"/>
      <c r="H854" s="22"/>
      <c r="S854" s="98"/>
      <c r="AC854" s="23"/>
    </row>
    <row r="855" spans="3:29" x14ac:dyDescent="0.2">
      <c r="C855" s="106"/>
      <c r="F855" s="98"/>
      <c r="G855" s="99"/>
      <c r="H855" s="22"/>
      <c r="S855" s="98"/>
      <c r="AC855" s="23"/>
    </row>
    <row r="856" spans="3:29" x14ac:dyDescent="0.2">
      <c r="C856" s="106"/>
      <c r="F856" s="98"/>
      <c r="G856" s="99"/>
      <c r="H856" s="22"/>
      <c r="S856" s="98"/>
      <c r="AC856" s="23"/>
    </row>
    <row r="857" spans="3:29" x14ac:dyDescent="0.2">
      <c r="C857" s="106"/>
      <c r="F857" s="98"/>
      <c r="G857" s="99"/>
      <c r="H857" s="22"/>
      <c r="S857" s="98"/>
      <c r="AC857" s="23"/>
    </row>
    <row r="858" spans="3:29" x14ac:dyDescent="0.2">
      <c r="C858" s="106"/>
      <c r="F858" s="98"/>
      <c r="G858" s="99"/>
      <c r="H858" s="22"/>
      <c r="S858" s="98"/>
      <c r="AC858" s="23"/>
    </row>
    <row r="859" spans="3:29" x14ac:dyDescent="0.2">
      <c r="C859" s="106"/>
      <c r="F859" s="98"/>
      <c r="G859" s="99"/>
      <c r="H859" s="22"/>
      <c r="S859" s="98"/>
      <c r="AC859" s="23"/>
    </row>
    <row r="860" spans="3:29" x14ac:dyDescent="0.2">
      <c r="C860" s="106"/>
      <c r="F860" s="98"/>
      <c r="G860" s="99"/>
      <c r="H860" s="22"/>
      <c r="S860" s="98"/>
      <c r="AC860" s="23"/>
    </row>
    <row r="861" spans="3:29" x14ac:dyDescent="0.2">
      <c r="C861" s="106"/>
      <c r="F861" s="98"/>
      <c r="G861" s="99"/>
      <c r="H861" s="22"/>
      <c r="S861" s="98"/>
      <c r="AC861" s="23"/>
    </row>
    <row r="862" spans="3:29" x14ac:dyDescent="0.2">
      <c r="C862" s="106"/>
      <c r="F862" s="98"/>
      <c r="G862" s="99"/>
      <c r="H862" s="22"/>
      <c r="S862" s="98"/>
      <c r="AC862" s="23"/>
    </row>
    <row r="863" spans="3:29" x14ac:dyDescent="0.2">
      <c r="C863" s="106"/>
      <c r="F863" s="98"/>
      <c r="G863" s="99"/>
      <c r="H863" s="22"/>
      <c r="S863" s="98"/>
      <c r="AC863" s="23"/>
    </row>
    <row r="864" spans="3:29" x14ac:dyDescent="0.2">
      <c r="C864" s="106"/>
      <c r="F864" s="98"/>
      <c r="G864" s="99"/>
      <c r="H864" s="22"/>
      <c r="S864" s="98"/>
      <c r="AC864" s="23"/>
    </row>
    <row r="865" spans="3:29" x14ac:dyDescent="0.2">
      <c r="C865" s="106"/>
      <c r="F865" s="98"/>
      <c r="G865" s="99"/>
      <c r="H865" s="22"/>
      <c r="S865" s="98"/>
      <c r="AC865" s="23"/>
    </row>
    <row r="866" spans="3:29" x14ac:dyDescent="0.2">
      <c r="C866" s="106"/>
      <c r="F866" s="98"/>
      <c r="G866" s="99"/>
      <c r="H866" s="22"/>
      <c r="S866" s="98"/>
      <c r="AC866" s="23"/>
    </row>
    <row r="867" spans="3:29" x14ac:dyDescent="0.2">
      <c r="C867" s="106"/>
      <c r="F867" s="98"/>
      <c r="G867" s="99"/>
      <c r="H867" s="22"/>
      <c r="S867" s="98"/>
      <c r="AC867" s="23"/>
    </row>
    <row r="868" spans="3:29" x14ac:dyDescent="0.2">
      <c r="C868" s="106"/>
      <c r="F868" s="98"/>
      <c r="G868" s="99"/>
      <c r="H868" s="22"/>
      <c r="S868" s="98"/>
      <c r="AC868" s="23"/>
    </row>
    <row r="869" spans="3:29" x14ac:dyDescent="0.2">
      <c r="C869" s="106"/>
      <c r="F869" s="98"/>
      <c r="G869" s="99"/>
      <c r="H869" s="22"/>
      <c r="S869" s="98"/>
      <c r="AC869" s="23"/>
    </row>
    <row r="870" spans="3:29" x14ac:dyDescent="0.2">
      <c r="C870" s="106"/>
      <c r="F870" s="98"/>
      <c r="G870" s="99"/>
      <c r="H870" s="22"/>
      <c r="S870" s="98"/>
      <c r="AC870" s="23"/>
    </row>
    <row r="871" spans="3:29" x14ac:dyDescent="0.2">
      <c r="C871" s="106"/>
      <c r="F871" s="98"/>
      <c r="G871" s="99"/>
      <c r="H871" s="22"/>
      <c r="S871" s="98"/>
      <c r="AC871" s="23"/>
    </row>
    <row r="872" spans="3:29" x14ac:dyDescent="0.2">
      <c r="C872" s="106"/>
      <c r="F872" s="98"/>
      <c r="G872" s="99"/>
      <c r="H872" s="22"/>
      <c r="S872" s="98"/>
      <c r="AC872" s="23"/>
    </row>
    <row r="873" spans="3:29" x14ac:dyDescent="0.2">
      <c r="C873" s="106"/>
      <c r="F873" s="98"/>
      <c r="G873" s="99"/>
      <c r="H873" s="22"/>
      <c r="S873" s="98"/>
      <c r="AC873" s="23"/>
    </row>
    <row r="874" spans="3:29" x14ac:dyDescent="0.2">
      <c r="C874" s="106"/>
      <c r="F874" s="98"/>
      <c r="G874" s="99"/>
      <c r="H874" s="22"/>
      <c r="S874" s="98"/>
      <c r="AC874" s="23"/>
    </row>
    <row r="875" spans="3:29" x14ac:dyDescent="0.2">
      <c r="C875" s="106"/>
      <c r="F875" s="98"/>
      <c r="G875" s="99"/>
      <c r="H875" s="22"/>
      <c r="S875" s="98"/>
      <c r="AC875" s="23"/>
    </row>
    <row r="876" spans="3:29" x14ac:dyDescent="0.2">
      <c r="C876" s="106"/>
      <c r="F876" s="98"/>
      <c r="G876" s="99"/>
      <c r="H876" s="22"/>
      <c r="S876" s="98"/>
      <c r="AC876" s="23"/>
    </row>
    <row r="877" spans="3:29" x14ac:dyDescent="0.2">
      <c r="C877" s="106"/>
      <c r="F877" s="98"/>
      <c r="G877" s="99"/>
      <c r="H877" s="22"/>
      <c r="S877" s="98"/>
      <c r="AC877" s="23"/>
    </row>
    <row r="878" spans="3:29" x14ac:dyDescent="0.2">
      <c r="C878" s="106"/>
      <c r="F878" s="98"/>
      <c r="G878" s="99"/>
      <c r="H878" s="22"/>
      <c r="S878" s="98"/>
      <c r="AC878" s="23"/>
    </row>
    <row r="879" spans="3:29" x14ac:dyDescent="0.2">
      <c r="C879" s="106"/>
      <c r="F879" s="98"/>
      <c r="G879" s="99"/>
      <c r="H879" s="22"/>
      <c r="S879" s="98"/>
      <c r="AC879" s="23"/>
    </row>
    <row r="880" spans="3:29" x14ac:dyDescent="0.2">
      <c r="C880" s="106"/>
      <c r="F880" s="98"/>
      <c r="G880" s="99"/>
      <c r="H880" s="22"/>
      <c r="S880" s="98"/>
      <c r="AC880" s="23"/>
    </row>
    <row r="881" spans="3:29" x14ac:dyDescent="0.2">
      <c r="C881" s="106"/>
      <c r="F881" s="98"/>
      <c r="G881" s="99"/>
      <c r="H881" s="22"/>
      <c r="S881" s="98"/>
      <c r="AC881" s="23"/>
    </row>
    <row r="882" spans="3:29" x14ac:dyDescent="0.2">
      <c r="C882" s="106"/>
      <c r="F882" s="98"/>
      <c r="G882" s="99"/>
      <c r="H882" s="22"/>
      <c r="S882" s="98"/>
      <c r="AC882" s="23"/>
    </row>
    <row r="883" spans="3:29" x14ac:dyDescent="0.2">
      <c r="C883" s="106"/>
      <c r="F883" s="98"/>
      <c r="G883" s="99"/>
      <c r="H883" s="22"/>
      <c r="S883" s="98"/>
      <c r="AC883" s="23"/>
    </row>
    <row r="884" spans="3:29" x14ac:dyDescent="0.2">
      <c r="C884" s="106"/>
      <c r="F884" s="98"/>
      <c r="G884" s="99"/>
      <c r="H884" s="22"/>
      <c r="S884" s="98"/>
      <c r="AC884" s="23"/>
    </row>
    <row r="885" spans="3:29" x14ac:dyDescent="0.2">
      <c r="C885" s="106"/>
      <c r="F885" s="98"/>
      <c r="G885" s="99"/>
      <c r="H885" s="22"/>
      <c r="S885" s="98"/>
      <c r="AC885" s="23"/>
    </row>
    <row r="886" spans="3:29" x14ac:dyDescent="0.2">
      <c r="C886" s="106"/>
      <c r="F886" s="98"/>
      <c r="G886" s="99"/>
      <c r="H886" s="22"/>
      <c r="S886" s="98"/>
      <c r="AC886" s="23"/>
    </row>
    <row r="887" spans="3:29" x14ac:dyDescent="0.2">
      <c r="C887" s="106"/>
      <c r="F887" s="98"/>
      <c r="G887" s="99"/>
      <c r="H887" s="22"/>
      <c r="S887" s="98"/>
      <c r="AC887" s="23"/>
    </row>
    <row r="888" spans="3:29" x14ac:dyDescent="0.2">
      <c r="C888" s="106"/>
      <c r="F888" s="98"/>
      <c r="G888" s="99"/>
      <c r="H888" s="22"/>
      <c r="S888" s="98"/>
      <c r="AC888" s="23"/>
    </row>
    <row r="889" spans="3:29" x14ac:dyDescent="0.2">
      <c r="C889" s="106"/>
      <c r="F889" s="98"/>
      <c r="G889" s="99"/>
      <c r="H889" s="22"/>
      <c r="S889" s="98"/>
      <c r="AC889" s="23"/>
    </row>
    <row r="890" spans="3:29" x14ac:dyDescent="0.2">
      <c r="C890" s="106"/>
      <c r="F890" s="98"/>
      <c r="G890" s="99"/>
      <c r="H890" s="22"/>
      <c r="S890" s="98"/>
      <c r="AC890" s="23"/>
    </row>
    <row r="891" spans="3:29" x14ac:dyDescent="0.2">
      <c r="C891" s="106"/>
      <c r="F891" s="98"/>
      <c r="G891" s="99"/>
      <c r="H891" s="22"/>
      <c r="S891" s="98"/>
      <c r="AC891" s="23"/>
    </row>
    <row r="892" spans="3:29" x14ac:dyDescent="0.2">
      <c r="C892" s="106"/>
      <c r="F892" s="98"/>
      <c r="G892" s="99"/>
      <c r="H892" s="22"/>
      <c r="S892" s="98"/>
      <c r="AC892" s="23"/>
    </row>
    <row r="893" spans="3:29" x14ac:dyDescent="0.2">
      <c r="C893" s="106"/>
      <c r="F893" s="98"/>
      <c r="G893" s="99"/>
      <c r="H893" s="22"/>
      <c r="S893" s="98"/>
      <c r="AC893" s="23"/>
    </row>
    <row r="894" spans="3:29" x14ac:dyDescent="0.2">
      <c r="C894" s="106"/>
      <c r="F894" s="98"/>
      <c r="G894" s="99"/>
      <c r="H894" s="22"/>
      <c r="S894" s="98"/>
      <c r="AC894" s="23"/>
    </row>
    <row r="895" spans="3:29" x14ac:dyDescent="0.2">
      <c r="C895" s="106"/>
      <c r="F895" s="98"/>
      <c r="G895" s="99"/>
      <c r="H895" s="22"/>
      <c r="S895" s="98"/>
      <c r="AC895" s="23"/>
    </row>
    <row r="896" spans="3:29" x14ac:dyDescent="0.2">
      <c r="C896" s="106"/>
      <c r="F896" s="98"/>
      <c r="G896" s="99"/>
      <c r="H896" s="22"/>
      <c r="S896" s="98"/>
      <c r="AC896" s="23"/>
    </row>
    <row r="897" spans="3:29" x14ac:dyDescent="0.2">
      <c r="C897" s="106"/>
      <c r="F897" s="98"/>
      <c r="G897" s="99"/>
      <c r="H897" s="22"/>
      <c r="S897" s="98"/>
      <c r="AC897" s="23"/>
    </row>
    <row r="898" spans="3:29" x14ac:dyDescent="0.2">
      <c r="C898" s="106"/>
      <c r="F898" s="98"/>
      <c r="G898" s="99"/>
      <c r="H898" s="22"/>
      <c r="S898" s="98"/>
      <c r="AC898" s="23"/>
    </row>
    <row r="899" spans="3:29" x14ac:dyDescent="0.2">
      <c r="C899" s="106"/>
      <c r="F899" s="98"/>
      <c r="G899" s="99"/>
      <c r="H899" s="22"/>
      <c r="S899" s="98"/>
      <c r="AC899" s="23"/>
    </row>
    <row r="900" spans="3:29" x14ac:dyDescent="0.2">
      <c r="C900" s="106"/>
      <c r="F900" s="98"/>
      <c r="G900" s="99"/>
      <c r="H900" s="22"/>
      <c r="S900" s="98"/>
      <c r="AC900" s="23"/>
    </row>
    <row r="901" spans="3:29" x14ac:dyDescent="0.2">
      <c r="C901" s="106"/>
      <c r="F901" s="98"/>
      <c r="G901" s="99"/>
      <c r="H901" s="22"/>
      <c r="S901" s="98"/>
      <c r="AC901" s="23"/>
    </row>
    <row r="902" spans="3:29" x14ac:dyDescent="0.2">
      <c r="C902" s="106"/>
      <c r="F902" s="98"/>
      <c r="G902" s="99"/>
      <c r="H902" s="22"/>
      <c r="S902" s="98"/>
      <c r="AC902" s="23"/>
    </row>
    <row r="903" spans="3:29" x14ac:dyDescent="0.2">
      <c r="C903" s="106"/>
      <c r="F903" s="98"/>
      <c r="G903" s="99"/>
      <c r="H903" s="22"/>
      <c r="S903" s="98"/>
      <c r="AC903" s="23"/>
    </row>
    <row r="904" spans="3:29" x14ac:dyDescent="0.2">
      <c r="C904" s="106"/>
      <c r="F904" s="98"/>
      <c r="G904" s="99"/>
      <c r="H904" s="22"/>
      <c r="S904" s="98"/>
      <c r="AC904" s="23"/>
    </row>
    <row r="905" spans="3:29" x14ac:dyDescent="0.2">
      <c r="C905" s="106"/>
      <c r="F905" s="98"/>
      <c r="G905" s="99"/>
      <c r="H905" s="22"/>
      <c r="S905" s="98"/>
      <c r="AC905" s="23"/>
    </row>
    <row r="906" spans="3:29" x14ac:dyDescent="0.2">
      <c r="C906" s="106"/>
      <c r="F906" s="98"/>
      <c r="G906" s="99"/>
      <c r="H906" s="22"/>
      <c r="S906" s="98"/>
      <c r="AC906" s="23"/>
    </row>
    <row r="907" spans="3:29" x14ac:dyDescent="0.2">
      <c r="C907" s="106"/>
      <c r="F907" s="98"/>
      <c r="G907" s="99"/>
      <c r="H907" s="22"/>
      <c r="S907" s="98"/>
      <c r="AC907" s="23"/>
    </row>
    <row r="908" spans="3:29" x14ac:dyDescent="0.2">
      <c r="C908" s="106"/>
      <c r="F908" s="98"/>
      <c r="G908" s="99"/>
      <c r="H908" s="22"/>
      <c r="S908" s="98"/>
      <c r="AC908" s="23"/>
    </row>
    <row r="909" spans="3:29" x14ac:dyDescent="0.2">
      <c r="C909" s="106"/>
      <c r="F909" s="98"/>
      <c r="G909" s="99"/>
      <c r="H909" s="22"/>
      <c r="S909" s="98"/>
      <c r="AC909" s="23"/>
    </row>
    <row r="910" spans="3:29" x14ac:dyDescent="0.2">
      <c r="C910" s="106"/>
      <c r="F910" s="98"/>
      <c r="G910" s="99"/>
      <c r="H910" s="22"/>
      <c r="S910" s="98"/>
      <c r="AC910" s="23"/>
    </row>
    <row r="911" spans="3:29" x14ac:dyDescent="0.2">
      <c r="C911" s="106"/>
      <c r="F911" s="98"/>
      <c r="G911" s="99"/>
      <c r="H911" s="22"/>
      <c r="S911" s="98"/>
      <c r="AC911" s="23"/>
    </row>
    <row r="912" spans="3:29" x14ac:dyDescent="0.2">
      <c r="C912" s="106"/>
      <c r="F912" s="98"/>
      <c r="G912" s="99"/>
      <c r="H912" s="22"/>
      <c r="S912" s="98"/>
      <c r="AC912" s="23"/>
    </row>
    <row r="913" spans="3:29" x14ac:dyDescent="0.2">
      <c r="C913" s="106"/>
      <c r="F913" s="98"/>
      <c r="G913" s="99"/>
      <c r="H913" s="22"/>
      <c r="S913" s="98"/>
      <c r="AC913" s="23"/>
    </row>
    <row r="914" spans="3:29" x14ac:dyDescent="0.2">
      <c r="C914" s="106"/>
      <c r="F914" s="98"/>
      <c r="G914" s="99"/>
      <c r="H914" s="22"/>
      <c r="S914" s="98"/>
      <c r="AC914" s="23"/>
    </row>
    <row r="915" spans="3:29" x14ac:dyDescent="0.2">
      <c r="C915" s="106"/>
      <c r="F915" s="98"/>
      <c r="G915" s="99"/>
      <c r="H915" s="22"/>
      <c r="S915" s="98"/>
      <c r="AC915" s="23"/>
    </row>
    <row r="916" spans="3:29" x14ac:dyDescent="0.2">
      <c r="C916" s="106"/>
      <c r="F916" s="98"/>
      <c r="G916" s="99"/>
      <c r="H916" s="22"/>
      <c r="S916" s="98"/>
      <c r="AC916" s="23"/>
    </row>
    <row r="917" spans="3:29" x14ac:dyDescent="0.2">
      <c r="C917" s="106"/>
      <c r="F917" s="98"/>
      <c r="G917" s="99"/>
      <c r="H917" s="22"/>
      <c r="S917" s="98"/>
      <c r="AC917" s="23"/>
    </row>
    <row r="918" spans="3:29" x14ac:dyDescent="0.2">
      <c r="C918" s="106"/>
      <c r="F918" s="98"/>
      <c r="G918" s="99"/>
      <c r="H918" s="22"/>
      <c r="S918" s="98"/>
      <c r="AC918" s="23"/>
    </row>
    <row r="919" spans="3:29" x14ac:dyDescent="0.2">
      <c r="C919" s="106"/>
      <c r="F919" s="98"/>
      <c r="G919" s="99"/>
      <c r="H919" s="22"/>
      <c r="S919" s="98"/>
      <c r="AC919" s="23"/>
    </row>
    <row r="920" spans="3:29" x14ac:dyDescent="0.2">
      <c r="C920" s="106"/>
      <c r="F920" s="98"/>
      <c r="G920" s="99"/>
      <c r="H920" s="22"/>
      <c r="S920" s="98"/>
      <c r="AC920" s="23"/>
    </row>
    <row r="921" spans="3:29" x14ac:dyDescent="0.2">
      <c r="C921" s="106"/>
      <c r="F921" s="98"/>
      <c r="G921" s="99"/>
      <c r="H921" s="22"/>
      <c r="S921" s="98"/>
      <c r="AC921" s="23"/>
    </row>
    <row r="922" spans="3:29" x14ac:dyDescent="0.2">
      <c r="C922" s="106"/>
      <c r="F922" s="98"/>
      <c r="G922" s="99"/>
      <c r="H922" s="22"/>
      <c r="S922" s="98"/>
      <c r="AC922" s="23"/>
    </row>
    <row r="923" spans="3:29" x14ac:dyDescent="0.2">
      <c r="C923" s="106"/>
      <c r="F923" s="98"/>
      <c r="G923" s="99"/>
      <c r="H923" s="22"/>
      <c r="S923" s="98"/>
      <c r="AC923" s="23"/>
    </row>
    <row r="924" spans="3:29" x14ac:dyDescent="0.2">
      <c r="C924" s="106"/>
      <c r="F924" s="98"/>
      <c r="G924" s="99"/>
      <c r="H924" s="22"/>
      <c r="S924" s="98"/>
      <c r="AC924" s="23"/>
    </row>
    <row r="925" spans="3:29" x14ac:dyDescent="0.2">
      <c r="C925" s="106"/>
      <c r="F925" s="98"/>
      <c r="G925" s="99"/>
      <c r="H925" s="22"/>
      <c r="S925" s="98"/>
      <c r="AC925" s="23"/>
    </row>
    <row r="926" spans="3:29" x14ac:dyDescent="0.2">
      <c r="C926" s="106"/>
      <c r="F926" s="98"/>
      <c r="G926" s="99"/>
      <c r="H926" s="22"/>
      <c r="S926" s="98"/>
      <c r="AC926" s="23"/>
    </row>
    <row r="927" spans="3:29" x14ac:dyDescent="0.2">
      <c r="C927" s="106"/>
      <c r="F927" s="98"/>
      <c r="G927" s="99"/>
      <c r="H927" s="22"/>
      <c r="S927" s="98"/>
      <c r="AC927" s="23"/>
    </row>
    <row r="928" spans="3:29" x14ac:dyDescent="0.2">
      <c r="C928" s="106"/>
      <c r="F928" s="98"/>
      <c r="G928" s="99"/>
      <c r="H928" s="22"/>
      <c r="S928" s="98"/>
      <c r="AC928" s="23"/>
    </row>
    <row r="929" spans="3:29" x14ac:dyDescent="0.2">
      <c r="C929" s="106"/>
      <c r="F929" s="98"/>
      <c r="G929" s="99"/>
      <c r="H929" s="22"/>
      <c r="S929" s="98"/>
      <c r="AC929" s="23"/>
    </row>
    <row r="930" spans="3:29" x14ac:dyDescent="0.2">
      <c r="C930" s="106"/>
      <c r="F930" s="98"/>
      <c r="G930" s="99"/>
      <c r="H930" s="22"/>
      <c r="S930" s="98"/>
      <c r="AC930" s="23"/>
    </row>
    <row r="931" spans="3:29" x14ac:dyDescent="0.2">
      <c r="C931" s="106"/>
      <c r="F931" s="98"/>
      <c r="G931" s="99"/>
      <c r="H931" s="22"/>
      <c r="S931" s="98"/>
      <c r="AC931" s="23"/>
    </row>
    <row r="932" spans="3:29" x14ac:dyDescent="0.2">
      <c r="C932" s="106"/>
      <c r="F932" s="98"/>
      <c r="G932" s="99"/>
      <c r="H932" s="22"/>
      <c r="S932" s="98"/>
      <c r="AC932" s="23"/>
    </row>
    <row r="933" spans="3:29" x14ac:dyDescent="0.2">
      <c r="C933" s="106"/>
      <c r="F933" s="98"/>
      <c r="G933" s="99"/>
      <c r="H933" s="22"/>
      <c r="S933" s="98"/>
      <c r="AC933" s="23"/>
    </row>
    <row r="934" spans="3:29" x14ac:dyDescent="0.2">
      <c r="C934" s="106"/>
      <c r="F934" s="98"/>
      <c r="G934" s="99"/>
      <c r="H934" s="22"/>
      <c r="S934" s="98"/>
      <c r="AC934" s="23"/>
    </row>
    <row r="935" spans="3:29" x14ac:dyDescent="0.2">
      <c r="C935" s="106"/>
      <c r="F935" s="98"/>
      <c r="G935" s="99"/>
      <c r="H935" s="22"/>
      <c r="S935" s="98"/>
      <c r="AC935" s="23"/>
    </row>
    <row r="936" spans="3:29" x14ac:dyDescent="0.2">
      <c r="C936" s="106"/>
      <c r="F936" s="98"/>
      <c r="G936" s="99"/>
      <c r="H936" s="22"/>
      <c r="S936" s="98"/>
      <c r="AC936" s="23"/>
    </row>
    <row r="937" spans="3:29" x14ac:dyDescent="0.2">
      <c r="C937" s="106"/>
      <c r="F937" s="98"/>
      <c r="G937" s="99"/>
      <c r="H937" s="22"/>
      <c r="S937" s="98"/>
      <c r="AC937" s="23"/>
    </row>
    <row r="938" spans="3:29" x14ac:dyDescent="0.2">
      <c r="C938" s="106"/>
      <c r="F938" s="98"/>
      <c r="G938" s="99"/>
      <c r="H938" s="22"/>
      <c r="S938" s="98"/>
      <c r="AC938" s="23"/>
    </row>
    <row r="939" spans="3:29" x14ac:dyDescent="0.2">
      <c r="C939" s="106"/>
      <c r="F939" s="98"/>
      <c r="G939" s="99"/>
      <c r="H939" s="22"/>
      <c r="S939" s="98"/>
      <c r="AC939" s="23"/>
    </row>
    <row r="940" spans="3:29" x14ac:dyDescent="0.2">
      <c r="C940" s="106"/>
      <c r="F940" s="98"/>
      <c r="G940" s="99"/>
      <c r="H940" s="22"/>
      <c r="S940" s="98"/>
      <c r="AC940" s="23"/>
    </row>
    <row r="941" spans="3:29" x14ac:dyDescent="0.2">
      <c r="C941" s="106"/>
      <c r="F941" s="98"/>
      <c r="G941" s="99"/>
      <c r="H941" s="22"/>
      <c r="S941" s="98"/>
      <c r="AC941" s="23"/>
    </row>
    <row r="942" spans="3:29" x14ac:dyDescent="0.2">
      <c r="C942" s="106"/>
      <c r="F942" s="98"/>
      <c r="G942" s="99"/>
      <c r="H942" s="22"/>
      <c r="S942" s="98"/>
      <c r="AC942" s="23"/>
    </row>
    <row r="943" spans="3:29" x14ac:dyDescent="0.2">
      <c r="C943" s="106"/>
      <c r="F943" s="98"/>
      <c r="G943" s="99"/>
      <c r="H943" s="22"/>
      <c r="S943" s="98"/>
      <c r="AC943" s="23"/>
    </row>
    <row r="944" spans="3:29" x14ac:dyDescent="0.2">
      <c r="C944" s="106"/>
      <c r="F944" s="98"/>
      <c r="G944" s="99"/>
      <c r="H944" s="22"/>
      <c r="S944" s="98"/>
      <c r="AC944" s="23"/>
    </row>
    <row r="945" spans="3:29" x14ac:dyDescent="0.2">
      <c r="C945" s="106"/>
      <c r="F945" s="98"/>
      <c r="G945" s="99"/>
      <c r="H945" s="22"/>
      <c r="S945" s="98"/>
      <c r="AC945" s="23"/>
    </row>
    <row r="946" spans="3:29" x14ac:dyDescent="0.2">
      <c r="C946" s="106"/>
      <c r="F946" s="98"/>
      <c r="G946" s="99"/>
      <c r="H946" s="22"/>
      <c r="S946" s="98"/>
      <c r="AC946" s="23"/>
    </row>
    <row r="947" spans="3:29" x14ac:dyDescent="0.2">
      <c r="C947" s="106"/>
      <c r="F947" s="98"/>
      <c r="G947" s="99"/>
      <c r="H947" s="22"/>
      <c r="S947" s="98"/>
      <c r="AC947" s="23"/>
    </row>
    <row r="948" spans="3:29" x14ac:dyDescent="0.2">
      <c r="C948" s="106"/>
      <c r="F948" s="98"/>
      <c r="G948" s="99"/>
      <c r="H948" s="22"/>
      <c r="S948" s="98"/>
      <c r="AC948" s="23"/>
    </row>
    <row r="949" spans="3:29" x14ac:dyDescent="0.2">
      <c r="C949" s="106"/>
      <c r="F949" s="98"/>
      <c r="G949" s="99"/>
      <c r="H949" s="22"/>
      <c r="S949" s="98"/>
      <c r="AC949" s="23"/>
    </row>
    <row r="950" spans="3:29" x14ac:dyDescent="0.2">
      <c r="C950" s="106"/>
      <c r="F950" s="98"/>
      <c r="G950" s="99"/>
      <c r="H950" s="22"/>
      <c r="S950" s="98"/>
      <c r="AC950" s="23"/>
    </row>
    <row r="951" spans="3:29" x14ac:dyDescent="0.2">
      <c r="C951" s="106"/>
      <c r="F951" s="98"/>
      <c r="G951" s="99"/>
      <c r="H951" s="22"/>
      <c r="S951" s="98"/>
      <c r="AC951" s="23"/>
    </row>
    <row r="952" spans="3:29" x14ac:dyDescent="0.2">
      <c r="C952" s="106"/>
      <c r="F952" s="98"/>
      <c r="G952" s="99"/>
      <c r="H952" s="22"/>
      <c r="S952" s="98"/>
      <c r="AC952" s="23"/>
    </row>
    <row r="953" spans="3:29" x14ac:dyDescent="0.2">
      <c r="C953" s="106"/>
      <c r="F953" s="98"/>
      <c r="G953" s="99"/>
      <c r="H953" s="22"/>
      <c r="S953" s="98"/>
      <c r="AC953" s="23"/>
    </row>
    <row r="954" spans="3:29" x14ac:dyDescent="0.2">
      <c r="C954" s="106"/>
      <c r="F954" s="98"/>
      <c r="G954" s="99"/>
      <c r="H954" s="22"/>
      <c r="S954" s="98"/>
      <c r="AC954" s="23"/>
    </row>
    <row r="955" spans="3:29" x14ac:dyDescent="0.2">
      <c r="C955" s="106"/>
      <c r="F955" s="98"/>
      <c r="G955" s="99"/>
      <c r="H955" s="22"/>
      <c r="S955" s="98"/>
      <c r="AC955" s="23"/>
    </row>
    <row r="956" spans="3:29" x14ac:dyDescent="0.2">
      <c r="C956" s="106"/>
      <c r="F956" s="98"/>
      <c r="G956" s="99"/>
      <c r="H956" s="22"/>
      <c r="S956" s="98"/>
      <c r="AC956" s="23"/>
    </row>
    <row r="957" spans="3:29" x14ac:dyDescent="0.2">
      <c r="C957" s="106"/>
      <c r="F957" s="98"/>
      <c r="G957" s="99"/>
      <c r="H957" s="22"/>
      <c r="S957" s="98"/>
      <c r="AC957" s="23"/>
    </row>
    <row r="958" spans="3:29" x14ac:dyDescent="0.2">
      <c r="C958" s="106"/>
      <c r="F958" s="98"/>
      <c r="G958" s="99"/>
      <c r="H958" s="22"/>
      <c r="S958" s="98"/>
      <c r="AC958" s="23"/>
    </row>
    <row r="959" spans="3:29" x14ac:dyDescent="0.2">
      <c r="C959" s="106"/>
      <c r="F959" s="98"/>
      <c r="G959" s="99"/>
      <c r="H959" s="22"/>
      <c r="S959" s="98"/>
      <c r="AC959" s="23"/>
    </row>
    <row r="960" spans="3:29" x14ac:dyDescent="0.2">
      <c r="C960" s="106"/>
      <c r="F960" s="98"/>
      <c r="G960" s="99"/>
      <c r="H960" s="22"/>
      <c r="S960" s="98"/>
      <c r="AC960" s="23"/>
    </row>
    <row r="961" spans="3:29" x14ac:dyDescent="0.2">
      <c r="C961" s="106"/>
      <c r="F961" s="98"/>
      <c r="G961" s="99"/>
      <c r="H961" s="22"/>
      <c r="S961" s="98"/>
      <c r="AC961" s="23"/>
    </row>
    <row r="962" spans="3:29" x14ac:dyDescent="0.2">
      <c r="C962" s="106"/>
      <c r="F962" s="98"/>
      <c r="G962" s="99"/>
      <c r="H962" s="22"/>
      <c r="S962" s="98"/>
      <c r="AC962" s="23"/>
    </row>
    <row r="963" spans="3:29" x14ac:dyDescent="0.2">
      <c r="C963" s="106"/>
      <c r="F963" s="98"/>
      <c r="G963" s="99"/>
      <c r="H963" s="22"/>
      <c r="S963" s="98"/>
      <c r="AC963" s="23"/>
    </row>
    <row r="964" spans="3:29" x14ac:dyDescent="0.2">
      <c r="C964" s="106"/>
      <c r="F964" s="98"/>
      <c r="G964" s="99"/>
      <c r="H964" s="22"/>
      <c r="S964" s="98"/>
      <c r="AC964" s="23"/>
    </row>
    <row r="965" spans="3:29" x14ac:dyDescent="0.2">
      <c r="C965" s="106"/>
      <c r="F965" s="98"/>
      <c r="G965" s="99"/>
      <c r="H965" s="22"/>
      <c r="S965" s="98"/>
      <c r="AC965" s="23"/>
    </row>
    <row r="966" spans="3:29" x14ac:dyDescent="0.2">
      <c r="C966" s="106"/>
      <c r="F966" s="98"/>
      <c r="G966" s="99"/>
      <c r="H966" s="22"/>
      <c r="S966" s="98"/>
      <c r="AC966" s="23"/>
    </row>
    <row r="967" spans="3:29" x14ac:dyDescent="0.2">
      <c r="C967" s="106"/>
      <c r="F967" s="98"/>
      <c r="G967" s="99"/>
      <c r="H967" s="22"/>
      <c r="S967" s="98"/>
      <c r="AC967" s="23"/>
    </row>
    <row r="968" spans="3:29" x14ac:dyDescent="0.2">
      <c r="C968" s="106"/>
      <c r="F968" s="98"/>
      <c r="G968" s="99"/>
      <c r="H968" s="22"/>
      <c r="S968" s="98"/>
      <c r="AC968" s="23"/>
    </row>
    <row r="969" spans="3:29" x14ac:dyDescent="0.2">
      <c r="C969" s="106"/>
      <c r="F969" s="98"/>
      <c r="G969" s="99"/>
      <c r="H969" s="22"/>
      <c r="S969" s="98"/>
      <c r="AC969" s="23"/>
    </row>
    <row r="970" spans="3:29" x14ac:dyDescent="0.2">
      <c r="C970" s="106"/>
      <c r="F970" s="98"/>
      <c r="G970" s="99"/>
      <c r="H970" s="22"/>
      <c r="S970" s="98"/>
      <c r="AC970" s="23"/>
    </row>
    <row r="971" spans="3:29" x14ac:dyDescent="0.2">
      <c r="C971" s="106"/>
      <c r="F971" s="98"/>
      <c r="G971" s="99"/>
      <c r="H971" s="22"/>
      <c r="S971" s="98"/>
      <c r="AC971" s="23"/>
    </row>
    <row r="972" spans="3:29" x14ac:dyDescent="0.2">
      <c r="C972" s="106"/>
      <c r="F972" s="98"/>
      <c r="G972" s="99"/>
      <c r="H972" s="22"/>
      <c r="S972" s="98"/>
      <c r="AC972" s="23"/>
    </row>
    <row r="973" spans="3:29" x14ac:dyDescent="0.2">
      <c r="C973" s="106"/>
      <c r="F973" s="98"/>
      <c r="G973" s="99"/>
      <c r="H973" s="22"/>
      <c r="S973" s="98"/>
      <c r="AC973" s="23"/>
    </row>
    <row r="974" spans="3:29" x14ac:dyDescent="0.2">
      <c r="C974" s="106"/>
      <c r="F974" s="98"/>
      <c r="G974" s="99"/>
      <c r="H974" s="22"/>
      <c r="S974" s="98"/>
      <c r="AC974" s="23"/>
    </row>
  </sheetData>
  <sheetProtection sheet="1" objects="1" scenarios="1"/>
  <mergeCells count="1631">
    <mergeCell ref="Y25:Y27"/>
    <mergeCell ref="Z25:Z27"/>
    <mergeCell ref="AA25:AA27"/>
    <mergeCell ref="AB25:AB27"/>
    <mergeCell ref="AC25:AC27"/>
    <mergeCell ref="Z13:Z15"/>
    <mergeCell ref="AA13:AA15"/>
    <mergeCell ref="AB13:AB15"/>
    <mergeCell ref="AC13:AC15"/>
    <mergeCell ref="B111:B113"/>
    <mergeCell ref="C111:C113"/>
    <mergeCell ref="D111:D113"/>
    <mergeCell ref="E111:E113"/>
    <mergeCell ref="F111:F113"/>
    <mergeCell ref="G111:G113"/>
    <mergeCell ref="H111:H113"/>
    <mergeCell ref="I108:I110"/>
    <mergeCell ref="J108:J110"/>
    <mergeCell ref="K108:K110"/>
    <mergeCell ref="L108:L110"/>
    <mergeCell ref="W108:W110"/>
    <mergeCell ref="E72:E74"/>
    <mergeCell ref="F72:F74"/>
    <mergeCell ref="G72:G74"/>
    <mergeCell ref="H72:H74"/>
    <mergeCell ref="I72:I74"/>
    <mergeCell ref="J72:J74"/>
    <mergeCell ref="K72:K74"/>
    <mergeCell ref="J75:J77"/>
    <mergeCell ref="K75:K77"/>
    <mergeCell ref="L75:L77"/>
    <mergeCell ref="M75:M77"/>
    <mergeCell ref="B138:B140"/>
    <mergeCell ref="C138:C140"/>
    <mergeCell ref="D138:D140"/>
    <mergeCell ref="E138:E140"/>
    <mergeCell ref="F138:F140"/>
    <mergeCell ref="G138:G140"/>
    <mergeCell ref="H138:H140"/>
    <mergeCell ref="B135:B137"/>
    <mergeCell ref="C135:C137"/>
    <mergeCell ref="D135:D137"/>
    <mergeCell ref="E135:E137"/>
    <mergeCell ref="F135:F137"/>
    <mergeCell ref="G135:G137"/>
    <mergeCell ref="H135:H137"/>
    <mergeCell ref="P129:P131"/>
    <mergeCell ref="AB114:AB116"/>
    <mergeCell ref="F126:F128"/>
    <mergeCell ref="Q129:Q131"/>
    <mergeCell ref="I129:I131"/>
    <mergeCell ref="J129:J131"/>
    <mergeCell ref="K129:K131"/>
    <mergeCell ref="L129:L131"/>
    <mergeCell ref="M129:M131"/>
    <mergeCell ref="N129:N131"/>
    <mergeCell ref="O129:O131"/>
    <mergeCell ref="P132:P134"/>
    <mergeCell ref="D132:D134"/>
    <mergeCell ref="E132:E134"/>
    <mergeCell ref="F132:F134"/>
    <mergeCell ref="G132:G134"/>
    <mergeCell ref="H132:H134"/>
    <mergeCell ref="K126:K128"/>
    <mergeCell ref="AB117:AB119"/>
    <mergeCell ref="I117:I119"/>
    <mergeCell ref="J117:J119"/>
    <mergeCell ref="K117:K119"/>
    <mergeCell ref="L117:L119"/>
    <mergeCell ref="M117:M119"/>
    <mergeCell ref="N117:N119"/>
    <mergeCell ref="AA114:AA116"/>
    <mergeCell ref="Y114:Y116"/>
    <mergeCell ref="Z114:Z116"/>
    <mergeCell ref="R114:R116"/>
    <mergeCell ref="S114:S116"/>
    <mergeCell ref="T114:T116"/>
    <mergeCell ref="U114:U116"/>
    <mergeCell ref="V114:V116"/>
    <mergeCell ref="W114:W116"/>
    <mergeCell ref="X114:X116"/>
    <mergeCell ref="P111:P113"/>
    <mergeCell ref="Q111:Q113"/>
    <mergeCell ref="R111:R113"/>
    <mergeCell ref="X111:X113"/>
    <mergeCell ref="Y111:Y113"/>
    <mergeCell ref="Z111:Z113"/>
    <mergeCell ref="AA111:AA113"/>
    <mergeCell ref="X123:X125"/>
    <mergeCell ref="J114:J116"/>
    <mergeCell ref="K114:K116"/>
    <mergeCell ref="L114:L116"/>
    <mergeCell ref="M114:M116"/>
    <mergeCell ref="N114:N116"/>
    <mergeCell ref="O114:O116"/>
    <mergeCell ref="AA120:AA122"/>
    <mergeCell ref="K123:K125"/>
    <mergeCell ref="L123:L125"/>
    <mergeCell ref="M123:M125"/>
    <mergeCell ref="N123:N125"/>
    <mergeCell ref="O123:O125"/>
    <mergeCell ref="P114:P116"/>
    <mergeCell ref="Q114:Q116"/>
    <mergeCell ref="J123:J125"/>
    <mergeCell ref="T120:T122"/>
    <mergeCell ref="U120:U122"/>
    <mergeCell ref="N120:N122"/>
    <mergeCell ref="O120:O122"/>
    <mergeCell ref="AA117:AA119"/>
    <mergeCell ref="B126:B128"/>
    <mergeCell ref="C126:C128"/>
    <mergeCell ref="D126:D128"/>
    <mergeCell ref="E126:E128"/>
    <mergeCell ref="B129:B131"/>
    <mergeCell ref="C129:C131"/>
    <mergeCell ref="D129:D131"/>
    <mergeCell ref="E129:E131"/>
    <mergeCell ref="F129:F131"/>
    <mergeCell ref="G129:G131"/>
    <mergeCell ref="H129:H131"/>
    <mergeCell ref="V123:V125"/>
    <mergeCell ref="W123:W125"/>
    <mergeCell ref="C114:C116"/>
    <mergeCell ref="G126:G128"/>
    <mergeCell ref="H126:H128"/>
    <mergeCell ref="W126:W128"/>
    <mergeCell ref="P120:P122"/>
    <mergeCell ref="Q120:Q122"/>
    <mergeCell ref="R120:R122"/>
    <mergeCell ref="I126:I128"/>
    <mergeCell ref="J126:J128"/>
    <mergeCell ref="L126:L128"/>
    <mergeCell ref="M126:M128"/>
    <mergeCell ref="N126:N128"/>
    <mergeCell ref="O126:O128"/>
    <mergeCell ref="I114:I116"/>
    <mergeCell ref="I123:I125"/>
    <mergeCell ref="X108:X110"/>
    <mergeCell ref="Y108:Y110"/>
    <mergeCell ref="Z108:Z110"/>
    <mergeCell ref="AA108:AA110"/>
    <mergeCell ref="P108:P110"/>
    <mergeCell ref="Q108:Q110"/>
    <mergeCell ref="R108:R110"/>
    <mergeCell ref="S108:S110"/>
    <mergeCell ref="T108:T110"/>
    <mergeCell ref="U108:U110"/>
    <mergeCell ref="V108:V110"/>
    <mergeCell ref="N98:N99"/>
    <mergeCell ref="O98:O99"/>
    <mergeCell ref="M108:M110"/>
    <mergeCell ref="N108:N110"/>
    <mergeCell ref="O108:O110"/>
    <mergeCell ref="B132:B134"/>
    <mergeCell ref="C132:C134"/>
    <mergeCell ref="W111:W113"/>
    <mergeCell ref="I111:I113"/>
    <mergeCell ref="J111:J113"/>
    <mergeCell ref="K111:K113"/>
    <mergeCell ref="L111:L113"/>
    <mergeCell ref="M111:M113"/>
    <mergeCell ref="N111:N113"/>
    <mergeCell ref="O111:O113"/>
    <mergeCell ref="Q132:Q134"/>
    <mergeCell ref="I132:I134"/>
    <mergeCell ref="J132:J134"/>
    <mergeCell ref="K132:K134"/>
    <mergeCell ref="L132:L134"/>
    <mergeCell ref="M132:M134"/>
    <mergeCell ref="P102:P104"/>
    <mergeCell ref="Q102:Q104"/>
    <mergeCell ref="R102:R104"/>
    <mergeCell ref="R105:R107"/>
    <mergeCell ref="K102:K104"/>
    <mergeCell ref="L102:L104"/>
    <mergeCell ref="M102:M104"/>
    <mergeCell ref="N102:N104"/>
    <mergeCell ref="AC75:AC77"/>
    <mergeCell ref="S72:S74"/>
    <mergeCell ref="T72:T74"/>
    <mergeCell ref="U72:U74"/>
    <mergeCell ref="V72:V74"/>
    <mergeCell ref="W72:W74"/>
    <mergeCell ref="X72:X74"/>
    <mergeCell ref="Q75:Q77"/>
    <mergeCell ref="AA79:AA88"/>
    <mergeCell ref="AB79:AB88"/>
    <mergeCell ref="AC79:AC88"/>
    <mergeCell ref="N75:N77"/>
    <mergeCell ref="O75:O77"/>
    <mergeCell ref="S111:S113"/>
    <mergeCell ref="T111:T113"/>
    <mergeCell ref="U111:U113"/>
    <mergeCell ref="V111:V113"/>
    <mergeCell ref="Y75:Y77"/>
    <mergeCell ref="Z75:Z77"/>
    <mergeCell ref="R75:R77"/>
    <mergeCell ref="R72:R74"/>
    <mergeCell ref="AB108:AB110"/>
    <mergeCell ref="AC108:AC110"/>
    <mergeCell ref="AC114:AC116"/>
    <mergeCell ref="AB111:AB113"/>
    <mergeCell ref="AC111:AC113"/>
    <mergeCell ref="D66:D68"/>
    <mergeCell ref="E66:E68"/>
    <mergeCell ref="D69:D71"/>
    <mergeCell ref="E69:E71"/>
    <mergeCell ref="D105:D107"/>
    <mergeCell ref="E105:E107"/>
    <mergeCell ref="F105:F107"/>
    <mergeCell ref="G105:G107"/>
    <mergeCell ref="H105:H107"/>
    <mergeCell ref="G108:G110"/>
    <mergeCell ref="H108:H110"/>
    <mergeCell ref="O102:O104"/>
    <mergeCell ref="Q93:Q97"/>
    <mergeCell ref="R93:R97"/>
    <mergeCell ref="I102:I104"/>
    <mergeCell ref="J102:J104"/>
    <mergeCell ref="Q98:Q99"/>
    <mergeCell ref="R98:R99"/>
    <mergeCell ref="I98:I99"/>
    <mergeCell ref="B63:B65"/>
    <mergeCell ref="C63:C65"/>
    <mergeCell ref="D63:D65"/>
    <mergeCell ref="E63:E65"/>
    <mergeCell ref="N69:N71"/>
    <mergeCell ref="O69:O71"/>
    <mergeCell ref="P69:P71"/>
    <mergeCell ref="Q69:Q71"/>
    <mergeCell ref="R69:R71"/>
    <mergeCell ref="W66:W68"/>
    <mergeCell ref="X66:X68"/>
    <mergeCell ref="AA75:AA77"/>
    <mergeCell ref="AB75:AB77"/>
    <mergeCell ref="B72:B74"/>
    <mergeCell ref="C72:C74"/>
    <mergeCell ref="D72:D74"/>
    <mergeCell ref="B75:B77"/>
    <mergeCell ref="C75:C77"/>
    <mergeCell ref="D75:D77"/>
    <mergeCell ref="E75:E77"/>
    <mergeCell ref="F75:F77"/>
    <mergeCell ref="G75:G77"/>
    <mergeCell ref="H75:H77"/>
    <mergeCell ref="L72:L74"/>
    <mergeCell ref="M72:M74"/>
    <mergeCell ref="N72:N74"/>
    <mergeCell ref="O72:O74"/>
    <mergeCell ref="P72:P74"/>
    <mergeCell ref="U75:U77"/>
    <mergeCell ref="V75:V77"/>
    <mergeCell ref="W75:W77"/>
    <mergeCell ref="K63:K65"/>
    <mergeCell ref="B57:B59"/>
    <mergeCell ref="C57:C59"/>
    <mergeCell ref="D57:D59"/>
    <mergeCell ref="E57:E59"/>
    <mergeCell ref="F57:F59"/>
    <mergeCell ref="G57:G59"/>
    <mergeCell ref="H57:H59"/>
    <mergeCell ref="H60:H62"/>
    <mergeCell ref="I57:I59"/>
    <mergeCell ref="J57:J59"/>
    <mergeCell ref="J60:J62"/>
    <mergeCell ref="F63:F65"/>
    <mergeCell ref="G63:G65"/>
    <mergeCell ref="B66:B68"/>
    <mergeCell ref="C66:C68"/>
    <mergeCell ref="B69:B71"/>
    <mergeCell ref="C69:C71"/>
    <mergeCell ref="B60:B62"/>
    <mergeCell ref="C60:C62"/>
    <mergeCell ref="D60:D62"/>
    <mergeCell ref="E60:E62"/>
    <mergeCell ref="F60:F62"/>
    <mergeCell ref="G60:G62"/>
    <mergeCell ref="I60:I68"/>
    <mergeCell ref="H66:H68"/>
    <mergeCell ref="J66:J68"/>
    <mergeCell ref="F66:F68"/>
    <mergeCell ref="G66:G68"/>
    <mergeCell ref="F69:F71"/>
    <mergeCell ref="G69:G71"/>
    <mergeCell ref="H63:H65"/>
    <mergeCell ref="J63:J65"/>
    <mergeCell ref="AA28:AA30"/>
    <mergeCell ref="AB28:AB30"/>
    <mergeCell ref="AC28:AC30"/>
    <mergeCell ref="H69:H71"/>
    <mergeCell ref="I69:I71"/>
    <mergeCell ref="T55:T56"/>
    <mergeCell ref="I49:I51"/>
    <mergeCell ref="J49:J51"/>
    <mergeCell ref="K49:K51"/>
    <mergeCell ref="L49:L51"/>
    <mergeCell ref="M49:M51"/>
    <mergeCell ref="R49:R51"/>
    <mergeCell ref="S49:S51"/>
    <mergeCell ref="T49:T51"/>
    <mergeCell ref="U49:U51"/>
    <mergeCell ref="V49:V51"/>
    <mergeCell ref="B54:B56"/>
    <mergeCell ref="C54:C56"/>
    <mergeCell ref="D54:D56"/>
    <mergeCell ref="E54:E56"/>
    <mergeCell ref="F54:F56"/>
    <mergeCell ref="G54:G56"/>
    <mergeCell ref="H54:H56"/>
    <mergeCell ref="I52:I53"/>
    <mergeCell ref="J52:J53"/>
    <mergeCell ref="K52:K53"/>
    <mergeCell ref="L52:L53"/>
    <mergeCell ref="M52:M53"/>
    <mergeCell ref="N52:N53"/>
    <mergeCell ref="O52:O53"/>
    <mergeCell ref="I54:I56"/>
    <mergeCell ref="J54:J56"/>
    <mergeCell ref="B37:B39"/>
    <mergeCell ref="C37:C39"/>
    <mergeCell ref="D37:D39"/>
    <mergeCell ref="N54:N56"/>
    <mergeCell ref="P54:P56"/>
    <mergeCell ref="Q54:Q56"/>
    <mergeCell ref="R54:R56"/>
    <mergeCell ref="AC19:AC21"/>
    <mergeCell ref="V20:V21"/>
    <mergeCell ref="Y20:Y21"/>
    <mergeCell ref="R25:R27"/>
    <mergeCell ref="S25:S27"/>
    <mergeCell ref="T25:T27"/>
    <mergeCell ref="U25:U27"/>
    <mergeCell ref="V25:V27"/>
    <mergeCell ref="W25:W27"/>
    <mergeCell ref="X25:X27"/>
    <mergeCell ref="Y31:Y33"/>
    <mergeCell ref="Z31:Z33"/>
    <mergeCell ref="R31:R33"/>
    <mergeCell ref="S31:S33"/>
    <mergeCell ref="T31:T33"/>
    <mergeCell ref="U31:U33"/>
    <mergeCell ref="V31:V33"/>
    <mergeCell ref="W31:W33"/>
    <mergeCell ref="X31:X33"/>
    <mergeCell ref="U20:U21"/>
    <mergeCell ref="AC31:AC33"/>
    <mergeCell ref="W28:W30"/>
    <mergeCell ref="X28:X30"/>
    <mergeCell ref="Y28:Y30"/>
    <mergeCell ref="Z28:Z30"/>
    <mergeCell ref="Z16:Z18"/>
    <mergeCell ref="AA16:AA18"/>
    <mergeCell ref="AB16:AB18"/>
    <mergeCell ref="AC16:AC18"/>
    <mergeCell ref="Y17:Y18"/>
    <mergeCell ref="B16:B18"/>
    <mergeCell ref="C16:C18"/>
    <mergeCell ref="D16:D18"/>
    <mergeCell ref="E16:E18"/>
    <mergeCell ref="F16:F18"/>
    <mergeCell ref="G16:G18"/>
    <mergeCell ref="H16:H18"/>
    <mergeCell ref="B19:B21"/>
    <mergeCell ref="C19:C21"/>
    <mergeCell ref="D19:D21"/>
    <mergeCell ref="E19:E21"/>
    <mergeCell ref="F19:F21"/>
    <mergeCell ref="G19:G21"/>
    <mergeCell ref="H19:H21"/>
    <mergeCell ref="W20:W21"/>
    <mergeCell ref="X20:X21"/>
    <mergeCell ref="W17:W18"/>
    <mergeCell ref="X17:X18"/>
    <mergeCell ref="Z19:Z21"/>
    <mergeCell ref="AA19:AA21"/>
    <mergeCell ref="AB19:AB21"/>
    <mergeCell ref="U17:U18"/>
    <mergeCell ref="V17:V18"/>
    <mergeCell ref="L10:L12"/>
    <mergeCell ref="B13:B15"/>
    <mergeCell ref="C13:C15"/>
    <mergeCell ref="D13:D15"/>
    <mergeCell ref="E13:E15"/>
    <mergeCell ref="F13:F15"/>
    <mergeCell ref="I16:I18"/>
    <mergeCell ref="J16:J18"/>
    <mergeCell ref="K16:K18"/>
    <mergeCell ref="L16:L18"/>
    <mergeCell ref="M16:M18"/>
    <mergeCell ref="N16:N18"/>
    <mergeCell ref="O16:O18"/>
    <mergeCell ref="S17:S18"/>
    <mergeCell ref="T17:T18"/>
    <mergeCell ref="R19:R21"/>
    <mergeCell ref="S20:S21"/>
    <mergeCell ref="T20:T21"/>
    <mergeCell ref="G13:G15"/>
    <mergeCell ref="H13:H15"/>
    <mergeCell ref="I13:I15"/>
    <mergeCell ref="J13:J15"/>
    <mergeCell ref="K10:K12"/>
    <mergeCell ref="R10:R12"/>
    <mergeCell ref="P16:P18"/>
    <mergeCell ref="Q16:Q18"/>
    <mergeCell ref="R16:R18"/>
    <mergeCell ref="B1:X2"/>
    <mergeCell ref="Y1:AC8"/>
    <mergeCell ref="B3:E3"/>
    <mergeCell ref="K3:N3"/>
    <mergeCell ref="O3:Q3"/>
    <mergeCell ref="U3:X3"/>
    <mergeCell ref="S4:X4"/>
    <mergeCell ref="G10:G12"/>
    <mergeCell ref="H10:H12"/>
    <mergeCell ref="I10:I12"/>
    <mergeCell ref="J10:J12"/>
    <mergeCell ref="Z10:Z12"/>
    <mergeCell ref="AA10:AA12"/>
    <mergeCell ref="AB10:AB12"/>
    <mergeCell ref="AC10:AC12"/>
    <mergeCell ref="R13:R15"/>
    <mergeCell ref="K13:K15"/>
    <mergeCell ref="L13:L15"/>
    <mergeCell ref="M13:M15"/>
    <mergeCell ref="N13:N15"/>
    <mergeCell ref="O13:O15"/>
    <mergeCell ref="P13:P15"/>
    <mergeCell ref="Q13:Q15"/>
    <mergeCell ref="R3:T3"/>
    <mergeCell ref="Q4:R4"/>
    <mergeCell ref="F3:J3"/>
    <mergeCell ref="B5:O5"/>
    <mergeCell ref="P5:X5"/>
    <mergeCell ref="B6:O6"/>
    <mergeCell ref="S6:X6"/>
    <mergeCell ref="B7:O7"/>
    <mergeCell ref="S7:X7"/>
    <mergeCell ref="B8:O8"/>
    <mergeCell ref="P8:X8"/>
    <mergeCell ref="B10:B12"/>
    <mergeCell ref="C10:C12"/>
    <mergeCell ref="D10:D12"/>
    <mergeCell ref="E10:E12"/>
    <mergeCell ref="F10:F12"/>
    <mergeCell ref="M10:M12"/>
    <mergeCell ref="N10:N12"/>
    <mergeCell ref="O10:O12"/>
    <mergeCell ref="P10:P12"/>
    <mergeCell ref="Q10:Q12"/>
    <mergeCell ref="G34:G36"/>
    <mergeCell ref="H34:H36"/>
    <mergeCell ref="P31:P33"/>
    <mergeCell ref="Q31:Q33"/>
    <mergeCell ref="B31:B33"/>
    <mergeCell ref="C31:C33"/>
    <mergeCell ref="D31:D33"/>
    <mergeCell ref="E31:E33"/>
    <mergeCell ref="F31:F33"/>
    <mergeCell ref="G31:G33"/>
    <mergeCell ref="H31:H33"/>
    <mergeCell ref="I28:I30"/>
    <mergeCell ref="J28:J30"/>
    <mergeCell ref="K28:K30"/>
    <mergeCell ref="L28:L30"/>
    <mergeCell ref="M28:M30"/>
    <mergeCell ref="N28:N30"/>
    <mergeCell ref="O28:O30"/>
    <mergeCell ref="B28:B30"/>
    <mergeCell ref="C28:C30"/>
    <mergeCell ref="E37:E39"/>
    <mergeCell ref="F37:F39"/>
    <mergeCell ref="G37:G39"/>
    <mergeCell ref="H37:H39"/>
    <mergeCell ref="P34:P36"/>
    <mergeCell ref="Q34:Q36"/>
    <mergeCell ref="Z34:Z36"/>
    <mergeCell ref="AA34:AA36"/>
    <mergeCell ref="AB34:AB36"/>
    <mergeCell ref="AC34:AC36"/>
    <mergeCell ref="M31:M33"/>
    <mergeCell ref="N31:N33"/>
    <mergeCell ref="O31:O33"/>
    <mergeCell ref="I34:I36"/>
    <mergeCell ref="J34:J36"/>
    <mergeCell ref="K34:K36"/>
    <mergeCell ref="L34:L36"/>
    <mergeCell ref="M34:M36"/>
    <mergeCell ref="N34:N36"/>
    <mergeCell ref="O34:O36"/>
    <mergeCell ref="S34:S36"/>
    <mergeCell ref="AA31:AA33"/>
    <mergeCell ref="AB31:AB33"/>
    <mergeCell ref="R34:R36"/>
    <mergeCell ref="Z37:Z39"/>
    <mergeCell ref="AA37:AA39"/>
    <mergeCell ref="AB37:AB39"/>
    <mergeCell ref="AC37:AC39"/>
    <mergeCell ref="K37:K39"/>
    <mergeCell ref="L37:L39"/>
    <mergeCell ref="M37:M39"/>
    <mergeCell ref="N37:N39"/>
    <mergeCell ref="B34:B36"/>
    <mergeCell ref="C34:C36"/>
    <mergeCell ref="D28:D30"/>
    <mergeCell ref="E28:E30"/>
    <mergeCell ref="F28:F30"/>
    <mergeCell ref="G28:G30"/>
    <mergeCell ref="H28:H30"/>
    <mergeCell ref="Y37:Y39"/>
    <mergeCell ref="R37:R39"/>
    <mergeCell ref="S37:S39"/>
    <mergeCell ref="T37:T39"/>
    <mergeCell ref="U37:U39"/>
    <mergeCell ref="V37:V39"/>
    <mergeCell ref="W37:W39"/>
    <mergeCell ref="X37:X39"/>
    <mergeCell ref="T34:T36"/>
    <mergeCell ref="U34:U36"/>
    <mergeCell ref="V34:V36"/>
    <mergeCell ref="W34:W36"/>
    <mergeCell ref="X34:X36"/>
    <mergeCell ref="Y34:Y36"/>
    <mergeCell ref="E34:E36"/>
    <mergeCell ref="F34:F36"/>
    <mergeCell ref="R28:R30"/>
    <mergeCell ref="S28:S30"/>
    <mergeCell ref="U28:U30"/>
    <mergeCell ref="V28:V30"/>
    <mergeCell ref="O37:O39"/>
    <mergeCell ref="P37:P39"/>
    <mergeCell ref="Q37:Q39"/>
    <mergeCell ref="I37:I39"/>
    <mergeCell ref="J37:J39"/>
    <mergeCell ref="R22:R24"/>
    <mergeCell ref="S22:S24"/>
    <mergeCell ref="T22:T24"/>
    <mergeCell ref="U22:U24"/>
    <mergeCell ref="V22:V24"/>
    <mergeCell ref="W22:W24"/>
    <mergeCell ref="X22:X24"/>
    <mergeCell ref="Y22:Y24"/>
    <mergeCell ref="Z22:Z24"/>
    <mergeCell ref="AA22:AA24"/>
    <mergeCell ref="AB22:AB24"/>
    <mergeCell ref="AC22:AC24"/>
    <mergeCell ref="P25:P27"/>
    <mergeCell ref="Q25:Q27"/>
    <mergeCell ref="P19:P21"/>
    <mergeCell ref="Q19:Q21"/>
    <mergeCell ref="I19:I21"/>
    <mergeCell ref="J19:J21"/>
    <mergeCell ref="K19:K21"/>
    <mergeCell ref="L19:L21"/>
    <mergeCell ref="M19:M21"/>
    <mergeCell ref="N19:N21"/>
    <mergeCell ref="O19:O21"/>
    <mergeCell ref="I22:I24"/>
    <mergeCell ref="J22:J24"/>
    <mergeCell ref="K22:K24"/>
    <mergeCell ref="L22:L24"/>
    <mergeCell ref="M22:M24"/>
    <mergeCell ref="N22:N24"/>
    <mergeCell ref="O22:O24"/>
    <mergeCell ref="P22:P24"/>
    <mergeCell ref="Q22:Q24"/>
    <mergeCell ref="B22:B24"/>
    <mergeCell ref="C22:C24"/>
    <mergeCell ref="D22:D24"/>
    <mergeCell ref="E22:E24"/>
    <mergeCell ref="F22:F24"/>
    <mergeCell ref="G22:G24"/>
    <mergeCell ref="H22:H24"/>
    <mergeCell ref="B191:B196"/>
    <mergeCell ref="C197:C198"/>
    <mergeCell ref="D197:D198"/>
    <mergeCell ref="E197:E198"/>
    <mergeCell ref="F197:F198"/>
    <mergeCell ref="G197:G198"/>
    <mergeCell ref="H197:H198"/>
    <mergeCell ref="B197:B198"/>
    <mergeCell ref="B199:B200"/>
    <mergeCell ref="C199:C200"/>
    <mergeCell ref="D199:D200"/>
    <mergeCell ref="E199:E200"/>
    <mergeCell ref="F199:F200"/>
    <mergeCell ref="G199:G200"/>
    <mergeCell ref="B175:B178"/>
    <mergeCell ref="B25:B27"/>
    <mergeCell ref="C25:C27"/>
    <mergeCell ref="D25:D27"/>
    <mergeCell ref="E25:E27"/>
    <mergeCell ref="F25:F27"/>
    <mergeCell ref="G25:G27"/>
    <mergeCell ref="H25:H27"/>
    <mergeCell ref="D179:D181"/>
    <mergeCell ref="E179:E181"/>
    <mergeCell ref="D34:D36"/>
    <mergeCell ref="AC201:AC202"/>
    <mergeCell ref="AA197:AA198"/>
    <mergeCell ref="AB197:AB198"/>
    <mergeCell ref="AC197:AC198"/>
    <mergeCell ref="B182:B184"/>
    <mergeCell ref="C182:C184"/>
    <mergeCell ref="D182:D184"/>
    <mergeCell ref="E182:E184"/>
    <mergeCell ref="F182:F184"/>
    <mergeCell ref="G182:G184"/>
    <mergeCell ref="H182:H184"/>
    <mergeCell ref="W182:W184"/>
    <mergeCell ref="X182:X184"/>
    <mergeCell ref="W186:W187"/>
    <mergeCell ref="X186:X187"/>
    <mergeCell ref="Y186:Y187"/>
    <mergeCell ref="J25:J27"/>
    <mergeCell ref="K25:K27"/>
    <mergeCell ref="P28:P30"/>
    <mergeCell ref="Q28:Q30"/>
    <mergeCell ref="I31:I33"/>
    <mergeCell ref="J31:J33"/>
    <mergeCell ref="K31:K33"/>
    <mergeCell ref="L31:L33"/>
    <mergeCell ref="I197:I213"/>
    <mergeCell ref="J197:J213"/>
    <mergeCell ref="I25:I27"/>
    <mergeCell ref="L25:L27"/>
    <mergeCell ref="M25:M27"/>
    <mergeCell ref="N25:N27"/>
    <mergeCell ref="O25:O27"/>
    <mergeCell ref="T28:T30"/>
    <mergeCell ref="Y197:Y198"/>
    <mergeCell ref="Z197:Z198"/>
    <mergeCell ref="X188:X190"/>
    <mergeCell ref="Y188:Y190"/>
    <mergeCell ref="B188:B190"/>
    <mergeCell ref="C188:C190"/>
    <mergeCell ref="I188:I190"/>
    <mergeCell ref="J188:J190"/>
    <mergeCell ref="K188:K190"/>
    <mergeCell ref="L188:L190"/>
    <mergeCell ref="M188:M190"/>
    <mergeCell ref="H191:H196"/>
    <mergeCell ref="I191:I196"/>
    <mergeCell ref="J191:J196"/>
    <mergeCell ref="K191:K196"/>
    <mergeCell ref="C175:C178"/>
    <mergeCell ref="D175:D178"/>
    <mergeCell ref="E175:E178"/>
    <mergeCell ref="F175:F178"/>
    <mergeCell ref="G175:G178"/>
    <mergeCell ref="H175:H178"/>
    <mergeCell ref="B179:B181"/>
    <mergeCell ref="C179:C181"/>
    <mergeCell ref="V186:V187"/>
    <mergeCell ref="U188:U190"/>
    <mergeCell ref="V188:V190"/>
    <mergeCell ref="Z191:Z196"/>
    <mergeCell ref="T182:T184"/>
    <mergeCell ref="U182:U184"/>
    <mergeCell ref="V182:V184"/>
    <mergeCell ref="I175:I178"/>
    <mergeCell ref="J175:J178"/>
    <mergeCell ref="AA191:AA196"/>
    <mergeCell ref="AB191:AB196"/>
    <mergeCell ref="AC191:AC196"/>
    <mergeCell ref="N188:N190"/>
    <mergeCell ref="O188:O190"/>
    <mergeCell ref="P188:P190"/>
    <mergeCell ref="Q188:Q190"/>
    <mergeCell ref="R188:R190"/>
    <mergeCell ref="S188:S190"/>
    <mergeCell ref="T188:T190"/>
    <mergeCell ref="P191:P196"/>
    <mergeCell ref="Q191:Q193"/>
    <mergeCell ref="R191:R193"/>
    <mergeCell ref="Q194:Q196"/>
    <mergeCell ref="R194:R196"/>
    <mergeCell ref="Z185:Z187"/>
    <mergeCell ref="AA185:AA187"/>
    <mergeCell ref="AB185:AB187"/>
    <mergeCell ref="AC185:AC187"/>
    <mergeCell ref="Z188:Z190"/>
    <mergeCell ref="AA188:AA190"/>
    <mergeCell ref="AB188:AB190"/>
    <mergeCell ref="AC188:AC190"/>
    <mergeCell ref="W188:W190"/>
    <mergeCell ref="O197:O198"/>
    <mergeCell ref="R197:R198"/>
    <mergeCell ref="I185:I187"/>
    <mergeCell ref="J185:J187"/>
    <mergeCell ref="K185:K187"/>
    <mergeCell ref="L185:L187"/>
    <mergeCell ref="K175:K178"/>
    <mergeCell ref="L175:L178"/>
    <mergeCell ref="M175:M178"/>
    <mergeCell ref="N175:N178"/>
    <mergeCell ref="O175:O178"/>
    <mergeCell ref="I179:I181"/>
    <mergeCell ref="J179:J181"/>
    <mergeCell ref="K179:K181"/>
    <mergeCell ref="L179:L181"/>
    <mergeCell ref="M179:M181"/>
    <mergeCell ref="N179:N181"/>
    <mergeCell ref="O179:O181"/>
    <mergeCell ref="R182:R184"/>
    <mergeCell ref="K182:K184"/>
    <mergeCell ref="L182:L184"/>
    <mergeCell ref="M182:M184"/>
    <mergeCell ref="N182:N184"/>
    <mergeCell ref="O182:O184"/>
    <mergeCell ref="P182:P184"/>
    <mergeCell ref="Q182:Q184"/>
    <mergeCell ref="O214:O216"/>
    <mergeCell ref="M191:M196"/>
    <mergeCell ref="N191:N196"/>
    <mergeCell ref="O191:O196"/>
    <mergeCell ref="B201:B202"/>
    <mergeCell ref="C201:C202"/>
    <mergeCell ref="D201:D202"/>
    <mergeCell ref="E201:E202"/>
    <mergeCell ref="F201:F202"/>
    <mergeCell ref="G201:G202"/>
    <mergeCell ref="B203:B211"/>
    <mergeCell ref="C203:C211"/>
    <mergeCell ref="D203:D211"/>
    <mergeCell ref="E203:E211"/>
    <mergeCell ref="F203:F211"/>
    <mergeCell ref="G203:G211"/>
    <mergeCell ref="H203:H211"/>
    <mergeCell ref="B212:B213"/>
    <mergeCell ref="C212:C213"/>
    <mergeCell ref="L191:L196"/>
    <mergeCell ref="K197:K198"/>
    <mergeCell ref="L197:L198"/>
    <mergeCell ref="M197:M198"/>
    <mergeCell ref="N197:N198"/>
    <mergeCell ref="D212:D213"/>
    <mergeCell ref="M201:M202"/>
    <mergeCell ref="N201:N202"/>
    <mergeCell ref="O201:O202"/>
    <mergeCell ref="H199:H200"/>
    <mergeCell ref="K199:K200"/>
    <mergeCell ref="L199:L200"/>
    <mergeCell ref="M199:M200"/>
    <mergeCell ref="J217:J219"/>
    <mergeCell ref="K217:K219"/>
    <mergeCell ref="L217:L219"/>
    <mergeCell ref="M217:M219"/>
    <mergeCell ref="N217:N219"/>
    <mergeCell ref="O217:O219"/>
    <mergeCell ref="W217:W219"/>
    <mergeCell ref="X217:X219"/>
    <mergeCell ref="Y217:Y219"/>
    <mergeCell ref="Z217:Z219"/>
    <mergeCell ref="AA217:AA219"/>
    <mergeCell ref="AB217:AB219"/>
    <mergeCell ref="AC217:AC219"/>
    <mergeCell ref="P217:P219"/>
    <mergeCell ref="Q217:Q219"/>
    <mergeCell ref="R217:R219"/>
    <mergeCell ref="S217:S219"/>
    <mergeCell ref="T217:T219"/>
    <mergeCell ref="U217:U219"/>
    <mergeCell ref="V217:V219"/>
    <mergeCell ref="AC212:AC213"/>
    <mergeCell ref="P208:P211"/>
    <mergeCell ref="Q208:Q211"/>
    <mergeCell ref="T212:T213"/>
    <mergeCell ref="U212:U213"/>
    <mergeCell ref="V212:V213"/>
    <mergeCell ref="W212:W213"/>
    <mergeCell ref="X212:X213"/>
    <mergeCell ref="K212:K213"/>
    <mergeCell ref="L212:L213"/>
    <mergeCell ref="M212:M213"/>
    <mergeCell ref="N212:N213"/>
    <mergeCell ref="K203:K211"/>
    <mergeCell ref="L203:L211"/>
    <mergeCell ref="B217:B219"/>
    <mergeCell ref="C217:C219"/>
    <mergeCell ref="D217:D219"/>
    <mergeCell ref="E217:E219"/>
    <mergeCell ref="F217:F219"/>
    <mergeCell ref="G217:G219"/>
    <mergeCell ref="H217:H219"/>
    <mergeCell ref="P214:P216"/>
    <mergeCell ref="Q214:Q216"/>
    <mergeCell ref="AA214:AA216"/>
    <mergeCell ref="R214:R216"/>
    <mergeCell ref="B214:B216"/>
    <mergeCell ref="C214:C216"/>
    <mergeCell ref="D214:D216"/>
    <mergeCell ref="E214:E216"/>
    <mergeCell ref="F214:F216"/>
    <mergeCell ref="G214:G216"/>
    <mergeCell ref="H214:H216"/>
    <mergeCell ref="C191:C196"/>
    <mergeCell ref="D191:D196"/>
    <mergeCell ref="E191:E196"/>
    <mergeCell ref="F191:F196"/>
    <mergeCell ref="G191:G196"/>
    <mergeCell ref="Y212:Y213"/>
    <mergeCell ref="Z212:Z213"/>
    <mergeCell ref="AA212:AA213"/>
    <mergeCell ref="AB212:AB213"/>
    <mergeCell ref="R212:R213"/>
    <mergeCell ref="S212:S213"/>
    <mergeCell ref="M203:M211"/>
    <mergeCell ref="N203:N211"/>
    <mergeCell ref="O203:O211"/>
    <mergeCell ref="O212:O213"/>
    <mergeCell ref="P203:P207"/>
    <mergeCell ref="Q203:Q207"/>
    <mergeCell ref="R203:R211"/>
    <mergeCell ref="K201:K202"/>
    <mergeCell ref="L201:L202"/>
    <mergeCell ref="H201:H202"/>
    <mergeCell ref="AB201:AB202"/>
    <mergeCell ref="T197:T198"/>
    <mergeCell ref="U197:U198"/>
    <mergeCell ref="V197:V198"/>
    <mergeCell ref="W197:W198"/>
    <mergeCell ref="X197:X198"/>
    <mergeCell ref="S197:S198"/>
    <mergeCell ref="R201:R202"/>
    <mergeCell ref="N199:N200"/>
    <mergeCell ref="O199:O200"/>
    <mergeCell ref="R199:R200"/>
    <mergeCell ref="V179:V181"/>
    <mergeCell ref="B185:B187"/>
    <mergeCell ref="C185:C187"/>
    <mergeCell ref="D185:D187"/>
    <mergeCell ref="E185:E187"/>
    <mergeCell ref="F185:F187"/>
    <mergeCell ref="G185:G190"/>
    <mergeCell ref="F188:F190"/>
    <mergeCell ref="D188:D190"/>
    <mergeCell ref="E188:E190"/>
    <mergeCell ref="M185:M187"/>
    <mergeCell ref="N185:N187"/>
    <mergeCell ref="O185:O187"/>
    <mergeCell ref="P185:P187"/>
    <mergeCell ref="Q185:Q187"/>
    <mergeCell ref="R185:R187"/>
    <mergeCell ref="S186:S187"/>
    <mergeCell ref="T186:T187"/>
    <mergeCell ref="U186:U187"/>
    <mergeCell ref="F179:F181"/>
    <mergeCell ref="G179:G181"/>
    <mergeCell ref="H179:H181"/>
    <mergeCell ref="I182:I184"/>
    <mergeCell ref="J182:J184"/>
    <mergeCell ref="S182:S184"/>
    <mergeCell ref="H185:H187"/>
    <mergeCell ref="H188:H190"/>
    <mergeCell ref="P179:P181"/>
    <mergeCell ref="Q179:Q181"/>
    <mergeCell ref="R179:R181"/>
    <mergeCell ref="S179:S181"/>
    <mergeCell ref="T179:T181"/>
    <mergeCell ref="Z175:Z178"/>
    <mergeCell ref="AA175:AA178"/>
    <mergeCell ref="AB175:AB178"/>
    <mergeCell ref="AC175:AC178"/>
    <mergeCell ref="R172:R174"/>
    <mergeCell ref="S172:S174"/>
    <mergeCell ref="T172:T174"/>
    <mergeCell ref="U172:U174"/>
    <mergeCell ref="V172:V174"/>
    <mergeCell ref="W172:W174"/>
    <mergeCell ref="X172:X174"/>
    <mergeCell ref="P172:P174"/>
    <mergeCell ref="Q172:Q174"/>
    <mergeCell ref="P175:P178"/>
    <mergeCell ref="Q175:Q178"/>
    <mergeCell ref="R175:R178"/>
    <mergeCell ref="P169:P171"/>
    <mergeCell ref="Q169:Q171"/>
    <mergeCell ref="R169:R171"/>
    <mergeCell ref="S169:S171"/>
    <mergeCell ref="T169:T171"/>
    <mergeCell ref="U169:U171"/>
    <mergeCell ref="V169:V171"/>
    <mergeCell ref="AA172:AA174"/>
    <mergeCell ref="AB172:AB174"/>
    <mergeCell ref="AC172:AC174"/>
    <mergeCell ref="W169:W171"/>
    <mergeCell ref="X169:X171"/>
    <mergeCell ref="Y169:Y171"/>
    <mergeCell ref="Z169:Z171"/>
    <mergeCell ref="AA169:AA171"/>
    <mergeCell ref="AB169:AB171"/>
    <mergeCell ref="D159:D161"/>
    <mergeCell ref="E159:E161"/>
    <mergeCell ref="F159:F161"/>
    <mergeCell ref="G159:G161"/>
    <mergeCell ref="H159:H161"/>
    <mergeCell ref="Z159:Z161"/>
    <mergeCell ref="AA159:AA161"/>
    <mergeCell ref="AB159:AB161"/>
    <mergeCell ref="AC159:AC161"/>
    <mergeCell ref="W156:W158"/>
    <mergeCell ref="X156:X158"/>
    <mergeCell ref="Y156:Y158"/>
    <mergeCell ref="Z156:Z158"/>
    <mergeCell ref="AA156:AA158"/>
    <mergeCell ref="AB156:AB158"/>
    <mergeCell ref="AC156:AC158"/>
    <mergeCell ref="W163:W165"/>
    <mergeCell ref="X163:X165"/>
    <mergeCell ref="Y163:Y165"/>
    <mergeCell ref="Z163:Z165"/>
    <mergeCell ref="AA163:AA165"/>
    <mergeCell ref="AB163:AB165"/>
    <mergeCell ref="AC163:AC165"/>
    <mergeCell ref="P163:P165"/>
    <mergeCell ref="Q163:Q165"/>
    <mergeCell ref="R163:R165"/>
    <mergeCell ref="S163:S165"/>
    <mergeCell ref="T163:T165"/>
    <mergeCell ref="U163:U165"/>
    <mergeCell ref="V163:V165"/>
    <mergeCell ref="H141:H143"/>
    <mergeCell ref="B144:B146"/>
    <mergeCell ref="C144:C146"/>
    <mergeCell ref="D144:D146"/>
    <mergeCell ref="E144:E146"/>
    <mergeCell ref="F144:F146"/>
    <mergeCell ref="G144:G146"/>
    <mergeCell ref="H144:H146"/>
    <mergeCell ref="I141:I143"/>
    <mergeCell ref="J141:J143"/>
    <mergeCell ref="K141:K143"/>
    <mergeCell ref="L141:L143"/>
    <mergeCell ref="AB153:AB155"/>
    <mergeCell ref="AC153:AC155"/>
    <mergeCell ref="P150:P152"/>
    <mergeCell ref="Q150:Q152"/>
    <mergeCell ref="R150:R152"/>
    <mergeCell ref="Z150:Z152"/>
    <mergeCell ref="AA150:AA152"/>
    <mergeCell ref="AB150:AB152"/>
    <mergeCell ref="AC150:AC152"/>
    <mergeCell ref="P153:P155"/>
    <mergeCell ref="Q153:Q155"/>
    <mergeCell ref="I153:I155"/>
    <mergeCell ref="J153:J155"/>
    <mergeCell ref="K153:K155"/>
    <mergeCell ref="L153:L155"/>
    <mergeCell ref="M153:M155"/>
    <mergeCell ref="N153:N155"/>
    <mergeCell ref="O153:O155"/>
    <mergeCell ref="Y153:Y155"/>
    <mergeCell ref="Z153:Z155"/>
    <mergeCell ref="AA147:AA149"/>
    <mergeCell ref="AB147:AB149"/>
    <mergeCell ref="AC147:AC149"/>
    <mergeCell ref="I147:I149"/>
    <mergeCell ref="J147:J149"/>
    <mergeCell ref="K147:K149"/>
    <mergeCell ref="L147:L149"/>
    <mergeCell ref="M147:M149"/>
    <mergeCell ref="N147:N149"/>
    <mergeCell ref="O147:O149"/>
    <mergeCell ref="B147:B149"/>
    <mergeCell ref="C147:C149"/>
    <mergeCell ref="D147:D149"/>
    <mergeCell ref="E147:E149"/>
    <mergeCell ref="F147:F149"/>
    <mergeCell ref="G147:G149"/>
    <mergeCell ref="H147:H149"/>
    <mergeCell ref="M141:M143"/>
    <mergeCell ref="N141:N143"/>
    <mergeCell ref="O141:O143"/>
    <mergeCell ref="X153:X155"/>
    <mergeCell ref="P144:P146"/>
    <mergeCell ref="Q144:Q146"/>
    <mergeCell ref="I144:I146"/>
    <mergeCell ref="J144:J146"/>
    <mergeCell ref="K144:K146"/>
    <mergeCell ref="L144:L146"/>
    <mergeCell ref="M144:M146"/>
    <mergeCell ref="N144:N146"/>
    <mergeCell ref="O144:O146"/>
    <mergeCell ref="P147:P149"/>
    <mergeCell ref="Q147:Q149"/>
    <mergeCell ref="R147:R149"/>
    <mergeCell ref="U142:U143"/>
    <mergeCell ref="V142:V143"/>
    <mergeCell ref="W142:W143"/>
    <mergeCell ref="X142:X143"/>
    <mergeCell ref="S142:S143"/>
    <mergeCell ref="T142:T143"/>
    <mergeCell ref="R144:R146"/>
    <mergeCell ref="R153:R155"/>
    <mergeCell ref="S153:S155"/>
    <mergeCell ref="T153:T155"/>
    <mergeCell ref="U153:U155"/>
    <mergeCell ref="V153:V155"/>
    <mergeCell ref="W153:W155"/>
    <mergeCell ref="I169:I171"/>
    <mergeCell ref="J169:J171"/>
    <mergeCell ref="K169:K171"/>
    <mergeCell ref="L169:L171"/>
    <mergeCell ref="M169:M171"/>
    <mergeCell ref="N169:N171"/>
    <mergeCell ref="O169:O171"/>
    <mergeCell ref="L172:L174"/>
    <mergeCell ref="M172:M174"/>
    <mergeCell ref="N172:N174"/>
    <mergeCell ref="O172:O174"/>
    <mergeCell ref="Y172:Y174"/>
    <mergeCell ref="Z172:Z174"/>
    <mergeCell ref="B169:B171"/>
    <mergeCell ref="C169:C171"/>
    <mergeCell ref="D169:D171"/>
    <mergeCell ref="E169:E171"/>
    <mergeCell ref="F169:F171"/>
    <mergeCell ref="G169:G171"/>
    <mergeCell ref="H169:H171"/>
    <mergeCell ref="B172:B174"/>
    <mergeCell ref="C172:C174"/>
    <mergeCell ref="D172:D174"/>
    <mergeCell ref="E172:E174"/>
    <mergeCell ref="F172:F174"/>
    <mergeCell ref="G172:G174"/>
    <mergeCell ref="H172:H174"/>
    <mergeCell ref="I172:I174"/>
    <mergeCell ref="J172:J174"/>
    <mergeCell ref="K172:K174"/>
    <mergeCell ref="AA166:AA168"/>
    <mergeCell ref="AB166:AB168"/>
    <mergeCell ref="AC166:AC168"/>
    <mergeCell ref="R166:R168"/>
    <mergeCell ref="S167:S168"/>
    <mergeCell ref="T167:T168"/>
    <mergeCell ref="U167:U168"/>
    <mergeCell ref="V167:V168"/>
    <mergeCell ref="W167:W168"/>
    <mergeCell ref="X167:X168"/>
    <mergeCell ref="Y167:Y168"/>
    <mergeCell ref="P166:P168"/>
    <mergeCell ref="Q166:Q168"/>
    <mergeCell ref="I166:I168"/>
    <mergeCell ref="J166:J168"/>
    <mergeCell ref="K166:K168"/>
    <mergeCell ref="L166:L168"/>
    <mergeCell ref="M166:M168"/>
    <mergeCell ref="N166:N168"/>
    <mergeCell ref="O166:O168"/>
    <mergeCell ref="B166:B168"/>
    <mergeCell ref="C166:C168"/>
    <mergeCell ref="D166:D168"/>
    <mergeCell ref="E166:E168"/>
    <mergeCell ref="F166:F168"/>
    <mergeCell ref="G166:G168"/>
    <mergeCell ref="H166:H168"/>
    <mergeCell ref="D153:D155"/>
    <mergeCell ref="E153:E155"/>
    <mergeCell ref="F153:F155"/>
    <mergeCell ref="G153:G155"/>
    <mergeCell ref="H153:H155"/>
    <mergeCell ref="I156:I158"/>
    <mergeCell ref="J156:J158"/>
    <mergeCell ref="K156:K158"/>
    <mergeCell ref="L156:L158"/>
    <mergeCell ref="Z166:Z168"/>
    <mergeCell ref="M156:M158"/>
    <mergeCell ref="N156:N158"/>
    <mergeCell ref="O156:O158"/>
    <mergeCell ref="P156:P158"/>
    <mergeCell ref="Q156:Q158"/>
    <mergeCell ref="R156:R158"/>
    <mergeCell ref="S156:S158"/>
    <mergeCell ref="T156:T158"/>
    <mergeCell ref="U156:U158"/>
    <mergeCell ref="V156:V158"/>
    <mergeCell ref="R159:R161"/>
    <mergeCell ref="B156:B158"/>
    <mergeCell ref="C156:C158"/>
    <mergeCell ref="D156:D158"/>
    <mergeCell ref="E156:E158"/>
    <mergeCell ref="AB144:AB146"/>
    <mergeCell ref="AC144:AC146"/>
    <mergeCell ref="P141:P143"/>
    <mergeCell ref="Q141:Q143"/>
    <mergeCell ref="R141:R143"/>
    <mergeCell ref="Z141:Z143"/>
    <mergeCell ref="AA141:AA143"/>
    <mergeCell ref="AB141:AB143"/>
    <mergeCell ref="AC141:AC143"/>
    <mergeCell ref="Y142:Y143"/>
    <mergeCell ref="B141:B143"/>
    <mergeCell ref="C141:C143"/>
    <mergeCell ref="D141:D143"/>
    <mergeCell ref="I163:I165"/>
    <mergeCell ref="J163:J165"/>
    <mergeCell ref="K163:K165"/>
    <mergeCell ref="L163:L165"/>
    <mergeCell ref="M163:M165"/>
    <mergeCell ref="N163:N165"/>
    <mergeCell ref="O163:O165"/>
    <mergeCell ref="B163:B165"/>
    <mergeCell ref="C163:C165"/>
    <mergeCell ref="D163:D165"/>
    <mergeCell ref="E163:E165"/>
    <mergeCell ref="F163:F165"/>
    <mergeCell ref="G163:G165"/>
    <mergeCell ref="H163:H165"/>
    <mergeCell ref="B153:B155"/>
    <mergeCell ref="C153:C155"/>
    <mergeCell ref="E141:E143"/>
    <mergeCell ref="F141:F143"/>
    <mergeCell ref="G141:G143"/>
    <mergeCell ref="B150:B152"/>
    <mergeCell ref="C150:C152"/>
    <mergeCell ref="D150:D152"/>
    <mergeCell ref="E150:E152"/>
    <mergeCell ref="F150:F152"/>
    <mergeCell ref="G150:G152"/>
    <mergeCell ref="H150:H152"/>
    <mergeCell ref="P159:P161"/>
    <mergeCell ref="Q159:Q161"/>
    <mergeCell ref="I159:I161"/>
    <mergeCell ref="J159:J161"/>
    <mergeCell ref="K159:K161"/>
    <mergeCell ref="L159:L161"/>
    <mergeCell ref="M159:M161"/>
    <mergeCell ref="N159:N161"/>
    <mergeCell ref="O159:O161"/>
    <mergeCell ref="AA144:AA146"/>
    <mergeCell ref="Z147:Z149"/>
    <mergeCell ref="Z144:Z146"/>
    <mergeCell ref="I150:I152"/>
    <mergeCell ref="J150:J152"/>
    <mergeCell ref="K150:K152"/>
    <mergeCell ref="L150:L152"/>
    <mergeCell ref="M150:M152"/>
    <mergeCell ref="N150:N152"/>
    <mergeCell ref="O150:O152"/>
    <mergeCell ref="AA153:AA155"/>
    <mergeCell ref="F156:F158"/>
    <mergeCell ref="G156:G158"/>
    <mergeCell ref="H156:H158"/>
    <mergeCell ref="B159:B161"/>
    <mergeCell ref="C159:C161"/>
    <mergeCell ref="I138:I140"/>
    <mergeCell ref="J138:J140"/>
    <mergeCell ref="K138:K140"/>
    <mergeCell ref="L138:L140"/>
    <mergeCell ref="M138:M140"/>
    <mergeCell ref="N138:N140"/>
    <mergeCell ref="O138:O140"/>
    <mergeCell ref="I135:I137"/>
    <mergeCell ref="J135:J137"/>
    <mergeCell ref="K135:K137"/>
    <mergeCell ref="W129:W131"/>
    <mergeCell ref="X129:X131"/>
    <mergeCell ref="Y129:Y131"/>
    <mergeCell ref="Z129:Z131"/>
    <mergeCell ref="S129:S131"/>
    <mergeCell ref="T129:T131"/>
    <mergeCell ref="U129:U131"/>
    <mergeCell ref="R129:R131"/>
    <mergeCell ref="L135:L137"/>
    <mergeCell ref="M135:M137"/>
    <mergeCell ref="N135:N137"/>
    <mergeCell ref="O135:O137"/>
    <mergeCell ref="R132:R134"/>
    <mergeCell ref="P135:P137"/>
    <mergeCell ref="Q135:Q137"/>
    <mergeCell ref="R135:R137"/>
    <mergeCell ref="Z132:Z134"/>
    <mergeCell ref="Z135:Z137"/>
    <mergeCell ref="O132:O134"/>
    <mergeCell ref="R138:R140"/>
    <mergeCell ref="N132:N134"/>
    <mergeCell ref="V129:V131"/>
    <mergeCell ref="S136:S137"/>
    <mergeCell ref="T136:T137"/>
    <mergeCell ref="U136:U137"/>
    <mergeCell ref="V136:V137"/>
    <mergeCell ref="W136:W137"/>
    <mergeCell ref="P123:P125"/>
    <mergeCell ref="Q123:Q125"/>
    <mergeCell ref="P126:P128"/>
    <mergeCell ref="Q126:Q128"/>
    <mergeCell ref="R126:R128"/>
    <mergeCell ref="S126:S128"/>
    <mergeCell ref="T126:T128"/>
    <mergeCell ref="U126:U128"/>
    <mergeCell ref="V126:V128"/>
    <mergeCell ref="AA129:AA131"/>
    <mergeCell ref="AB129:AB131"/>
    <mergeCell ref="AC129:AC131"/>
    <mergeCell ref="AB132:AB134"/>
    <mergeCell ref="AC132:AC134"/>
    <mergeCell ref="X126:X128"/>
    <mergeCell ref="Y126:Y128"/>
    <mergeCell ref="Z126:Z128"/>
    <mergeCell ref="AA126:AA128"/>
    <mergeCell ref="AC126:AC128"/>
    <mergeCell ref="B123:B125"/>
    <mergeCell ref="C123:C125"/>
    <mergeCell ref="D123:D125"/>
    <mergeCell ref="E123:E125"/>
    <mergeCell ref="F123:F125"/>
    <mergeCell ref="G123:G125"/>
    <mergeCell ref="H123:H125"/>
    <mergeCell ref="Y123:Y125"/>
    <mergeCell ref="R123:R125"/>
    <mergeCell ref="S123:S125"/>
    <mergeCell ref="T123:T125"/>
    <mergeCell ref="U123:U125"/>
    <mergeCell ref="V120:V122"/>
    <mergeCell ref="I120:I122"/>
    <mergeCell ref="J120:J122"/>
    <mergeCell ref="K120:K122"/>
    <mergeCell ref="L120:L122"/>
    <mergeCell ref="M120:M122"/>
    <mergeCell ref="S120:S122"/>
    <mergeCell ref="B120:B122"/>
    <mergeCell ref="C120:C122"/>
    <mergeCell ref="D120:D122"/>
    <mergeCell ref="E120:E122"/>
    <mergeCell ref="Q117:Q119"/>
    <mergeCell ref="R117:R119"/>
    <mergeCell ref="Z117:Z119"/>
    <mergeCell ref="Y120:Y122"/>
    <mergeCell ref="Z120:Z122"/>
    <mergeCell ref="W120:W122"/>
    <mergeCell ref="X120:X122"/>
    <mergeCell ref="B117:B119"/>
    <mergeCell ref="C117:C119"/>
    <mergeCell ref="D117:D119"/>
    <mergeCell ref="E117:E119"/>
    <mergeCell ref="F117:F119"/>
    <mergeCell ref="G117:G119"/>
    <mergeCell ref="H117:H119"/>
    <mergeCell ref="F120:F122"/>
    <mergeCell ref="G120:G122"/>
    <mergeCell ref="H120:H122"/>
    <mergeCell ref="M79:M88"/>
    <mergeCell ref="N79:N88"/>
    <mergeCell ref="O79:O88"/>
    <mergeCell ref="I79:I88"/>
    <mergeCell ref="J79:J88"/>
    <mergeCell ref="I93:I97"/>
    <mergeCell ref="J93:J97"/>
    <mergeCell ref="K93:K97"/>
    <mergeCell ref="L93:L97"/>
    <mergeCell ref="M93:M97"/>
    <mergeCell ref="N93:N97"/>
    <mergeCell ref="F102:F104"/>
    <mergeCell ref="G102:G104"/>
    <mergeCell ref="H102:H104"/>
    <mergeCell ref="B114:B116"/>
    <mergeCell ref="O117:O119"/>
    <mergeCell ref="P117:P119"/>
    <mergeCell ref="D114:D116"/>
    <mergeCell ref="E114:E116"/>
    <mergeCell ref="F114:F116"/>
    <mergeCell ref="G114:G116"/>
    <mergeCell ref="H114:H116"/>
    <mergeCell ref="B102:B104"/>
    <mergeCell ref="C102:C104"/>
    <mergeCell ref="D102:D104"/>
    <mergeCell ref="E102:E104"/>
    <mergeCell ref="B108:B110"/>
    <mergeCell ref="C108:C110"/>
    <mergeCell ref="D108:D110"/>
    <mergeCell ref="E108:E110"/>
    <mergeCell ref="F108:F110"/>
    <mergeCell ref="L79:L88"/>
    <mergeCell ref="I105:I107"/>
    <mergeCell ref="J105:J107"/>
    <mergeCell ref="K105:K107"/>
    <mergeCell ref="L105:L107"/>
    <mergeCell ref="M105:M107"/>
    <mergeCell ref="N105:N107"/>
    <mergeCell ref="O105:O107"/>
    <mergeCell ref="B105:B107"/>
    <mergeCell ref="C105:C107"/>
    <mergeCell ref="B79:B88"/>
    <mergeCell ref="C79:C88"/>
    <mergeCell ref="D79:D88"/>
    <mergeCell ref="E79:E88"/>
    <mergeCell ref="F79:F88"/>
    <mergeCell ref="G79:G88"/>
    <mergeCell ref="H79:H88"/>
    <mergeCell ref="C93:C97"/>
    <mergeCell ref="D93:D97"/>
    <mergeCell ref="E93:E97"/>
    <mergeCell ref="F93:F97"/>
    <mergeCell ref="G93:G97"/>
    <mergeCell ref="H93:H97"/>
    <mergeCell ref="K89:K91"/>
    <mergeCell ref="L89:L91"/>
    <mergeCell ref="M89:M91"/>
    <mergeCell ref="N89:N91"/>
    <mergeCell ref="K79:K88"/>
    <mergeCell ref="H98:H99"/>
    <mergeCell ref="G89:G91"/>
    <mergeCell ref="H89:H91"/>
    <mergeCell ref="B89:B91"/>
    <mergeCell ref="C89:C91"/>
    <mergeCell ref="D89:D91"/>
    <mergeCell ref="E89:E91"/>
    <mergeCell ref="F89:F91"/>
    <mergeCell ref="W89:W91"/>
    <mergeCell ref="X89:X91"/>
    <mergeCell ref="P89:P91"/>
    <mergeCell ref="Q89:Q91"/>
    <mergeCell ref="R89:R91"/>
    <mergeCell ref="S89:S91"/>
    <mergeCell ref="T89:T91"/>
    <mergeCell ref="U89:U91"/>
    <mergeCell ref="V89:V91"/>
    <mergeCell ref="I89:I91"/>
    <mergeCell ref="J89:J91"/>
    <mergeCell ref="B93:B97"/>
    <mergeCell ref="O89:O91"/>
    <mergeCell ref="B98:B99"/>
    <mergeCell ref="C98:C99"/>
    <mergeCell ref="D98:D99"/>
    <mergeCell ref="E98:E99"/>
    <mergeCell ref="F98:F99"/>
    <mergeCell ref="G98:G99"/>
    <mergeCell ref="J98:J99"/>
    <mergeCell ref="K98:K99"/>
    <mergeCell ref="L98:L99"/>
    <mergeCell ref="M98:M99"/>
    <mergeCell ref="O93:O97"/>
    <mergeCell ref="L63:L65"/>
    <mergeCell ref="M63:M65"/>
    <mergeCell ref="N63:N65"/>
    <mergeCell ref="O63:O65"/>
    <mergeCell ref="P63:P65"/>
    <mergeCell ref="Q63:Q65"/>
    <mergeCell ref="R63:R65"/>
    <mergeCell ref="S63:S65"/>
    <mergeCell ref="T63:T65"/>
    <mergeCell ref="U63:U65"/>
    <mergeCell ref="V63:V65"/>
    <mergeCell ref="W63:W65"/>
    <mergeCell ref="K66:K68"/>
    <mergeCell ref="L66:L68"/>
    <mergeCell ref="J69:J71"/>
    <mergeCell ref="Q72:Q74"/>
    <mergeCell ref="M66:M68"/>
    <mergeCell ref="N66:N68"/>
    <mergeCell ref="O66:O68"/>
    <mergeCell ref="P66:P68"/>
    <mergeCell ref="Q66:Q68"/>
    <mergeCell ref="R66:R68"/>
    <mergeCell ref="S66:S68"/>
    <mergeCell ref="I75:I77"/>
    <mergeCell ref="S57:S59"/>
    <mergeCell ref="T57:T59"/>
    <mergeCell ref="U57:U59"/>
    <mergeCell ref="V57:V59"/>
    <mergeCell ref="AC57:AC59"/>
    <mergeCell ref="Z54:Z56"/>
    <mergeCell ref="AA54:AA56"/>
    <mergeCell ref="AB54:AB56"/>
    <mergeCell ref="AC54:AC56"/>
    <mergeCell ref="T66:T68"/>
    <mergeCell ref="U66:U68"/>
    <mergeCell ref="V66:V68"/>
    <mergeCell ref="K69:K71"/>
    <mergeCell ref="L69:L71"/>
    <mergeCell ref="X75:X77"/>
    <mergeCell ref="M69:M71"/>
    <mergeCell ref="K60:K62"/>
    <mergeCell ref="L60:L62"/>
    <mergeCell ref="M60:M62"/>
    <mergeCell ref="N60:N62"/>
    <mergeCell ref="O60:O62"/>
    <mergeCell ref="X63:X65"/>
    <mergeCell ref="W57:W59"/>
    <mergeCell ref="X57:X59"/>
    <mergeCell ref="Y57:Y59"/>
    <mergeCell ref="Z57:Z59"/>
    <mergeCell ref="Z60:Z62"/>
    <mergeCell ref="Z66:Z68"/>
    <mergeCell ref="S75:S77"/>
    <mergeCell ref="T75:T77"/>
    <mergeCell ref="P75:P77"/>
    <mergeCell ref="AA60:AA62"/>
    <mergeCell ref="AB60:AB62"/>
    <mergeCell ref="P60:P62"/>
    <mergeCell ref="Q60:Q62"/>
    <mergeCell ref="R60:R62"/>
    <mergeCell ref="U55:U56"/>
    <mergeCell ref="V55:V56"/>
    <mergeCell ref="R57:R59"/>
    <mergeCell ref="E46:E48"/>
    <mergeCell ref="F46:F48"/>
    <mergeCell ref="G46:G48"/>
    <mergeCell ref="H46:H48"/>
    <mergeCell ref="W49:W51"/>
    <mergeCell ref="X49:X51"/>
    <mergeCell ref="N49:N51"/>
    <mergeCell ref="O49:O51"/>
    <mergeCell ref="P49:P51"/>
    <mergeCell ref="Y49:Y51"/>
    <mergeCell ref="Z49:Z51"/>
    <mergeCell ref="AA49:AA51"/>
    <mergeCell ref="AB49:AB51"/>
    <mergeCell ref="N46:N48"/>
    <mergeCell ref="O46:O48"/>
    <mergeCell ref="AA57:AA59"/>
    <mergeCell ref="AB57:AB59"/>
    <mergeCell ref="P57:P59"/>
    <mergeCell ref="K57:K59"/>
    <mergeCell ref="L57:L59"/>
    <mergeCell ref="M57:M59"/>
    <mergeCell ref="N57:N59"/>
    <mergeCell ref="O57:O59"/>
    <mergeCell ref="Q57:Q59"/>
    <mergeCell ref="AC49:AC51"/>
    <mergeCell ref="W55:W56"/>
    <mergeCell ref="X55:X56"/>
    <mergeCell ref="Y55:Y56"/>
    <mergeCell ref="Q49:Q51"/>
    <mergeCell ref="R52:R53"/>
    <mergeCell ref="P52:P53"/>
    <mergeCell ref="Q52:Q53"/>
    <mergeCell ref="B40:B42"/>
    <mergeCell ref="C40:C42"/>
    <mergeCell ref="D40:D42"/>
    <mergeCell ref="E40:E42"/>
    <mergeCell ref="F40:F42"/>
    <mergeCell ref="G40:G42"/>
    <mergeCell ref="H40:H42"/>
    <mergeCell ref="R46:R48"/>
    <mergeCell ref="AB46:AB48"/>
    <mergeCell ref="AC46:AC48"/>
    <mergeCell ref="Y43:Y45"/>
    <mergeCell ref="Z43:Z45"/>
    <mergeCell ref="AA43:AA45"/>
    <mergeCell ref="AB43:AB45"/>
    <mergeCell ref="AC43:AC45"/>
    <mergeCell ref="Z46:Z48"/>
    <mergeCell ref="AA46:AA48"/>
    <mergeCell ref="P46:P48"/>
    <mergeCell ref="Q46:Q48"/>
    <mergeCell ref="I46:I48"/>
    <mergeCell ref="Z40:Z42"/>
    <mergeCell ref="O54:O56"/>
    <mergeCell ref="AA40:AA42"/>
    <mergeCell ref="T43:T45"/>
    <mergeCell ref="U43:U45"/>
    <mergeCell ref="V43:V45"/>
    <mergeCell ref="AB40:AB42"/>
    <mergeCell ref="AC40:AC42"/>
    <mergeCell ref="I40:I42"/>
    <mergeCell ref="J40:J42"/>
    <mergeCell ref="K40:K42"/>
    <mergeCell ref="L40:L42"/>
    <mergeCell ref="M40:M42"/>
    <mergeCell ref="N40:N42"/>
    <mergeCell ref="O40:O42"/>
    <mergeCell ref="W43:W45"/>
    <mergeCell ref="X43:X45"/>
    <mergeCell ref="P43:P45"/>
    <mergeCell ref="Q43:Q45"/>
    <mergeCell ref="R43:R45"/>
    <mergeCell ref="S43:S45"/>
    <mergeCell ref="P40:P42"/>
    <mergeCell ref="Q40:Q42"/>
    <mergeCell ref="R40:R42"/>
    <mergeCell ref="S55:S56"/>
    <mergeCell ref="K54:K56"/>
    <mergeCell ref="L54:L56"/>
    <mergeCell ref="M54:M56"/>
    <mergeCell ref="B43:B45"/>
    <mergeCell ref="C43:C45"/>
    <mergeCell ref="D43:D45"/>
    <mergeCell ref="E43:E45"/>
    <mergeCell ref="F43:F45"/>
    <mergeCell ref="G43:G45"/>
    <mergeCell ref="H43:H45"/>
    <mergeCell ref="I43:I45"/>
    <mergeCell ref="J43:J45"/>
    <mergeCell ref="K43:K45"/>
    <mergeCell ref="L43:L45"/>
    <mergeCell ref="M43:M45"/>
    <mergeCell ref="N43:N45"/>
    <mergeCell ref="O43:O45"/>
    <mergeCell ref="B49:B51"/>
    <mergeCell ref="C49:C51"/>
    <mergeCell ref="D49:D51"/>
    <mergeCell ref="E49:E51"/>
    <mergeCell ref="F49:F51"/>
    <mergeCell ref="G49:G51"/>
    <mergeCell ref="H49:H51"/>
    <mergeCell ref="J46:J48"/>
    <mergeCell ref="K46:K48"/>
    <mergeCell ref="L46:L48"/>
    <mergeCell ref="M46:M48"/>
    <mergeCell ref="B52:B53"/>
    <mergeCell ref="C52:C53"/>
    <mergeCell ref="D52:D53"/>
    <mergeCell ref="E52:E53"/>
    <mergeCell ref="F52:F53"/>
    <mergeCell ref="G52:G53"/>
    <mergeCell ref="H52:H53"/>
    <mergeCell ref="B46:B48"/>
    <mergeCell ref="C46:C48"/>
    <mergeCell ref="D46:D48"/>
    <mergeCell ref="AA179:AA181"/>
    <mergeCell ref="AB179:AB181"/>
    <mergeCell ref="AC179:AC181"/>
    <mergeCell ref="Y182:Y184"/>
    <mergeCell ref="Z182:Z184"/>
    <mergeCell ref="AA182:AA184"/>
    <mergeCell ref="AB182:AB184"/>
    <mergeCell ref="AC182:AC184"/>
    <mergeCell ref="Y179:Y181"/>
    <mergeCell ref="AC105:AC107"/>
    <mergeCell ref="AB105:AB107"/>
    <mergeCell ref="AA105:AA107"/>
    <mergeCell ref="Z105:Z107"/>
    <mergeCell ref="Y105:Y107"/>
    <mergeCell ref="AC64:AC65"/>
    <mergeCell ref="Y72:Y74"/>
    <mergeCell ref="Z72:Z74"/>
    <mergeCell ref="AA72:AA74"/>
    <mergeCell ref="AB72:AB74"/>
    <mergeCell ref="Y63:Y65"/>
    <mergeCell ref="Z63:Z65"/>
    <mergeCell ref="AA63:AA65"/>
    <mergeCell ref="AB63:AB65"/>
    <mergeCell ref="Y66:Y68"/>
    <mergeCell ref="Z79:Z88"/>
    <mergeCell ref="W220:W222"/>
    <mergeCell ref="X220:X222"/>
    <mergeCell ref="Y220:Y222"/>
    <mergeCell ref="Z220:Z222"/>
    <mergeCell ref="AA220:AA222"/>
    <mergeCell ref="AB220:AB222"/>
    <mergeCell ref="AC220:AC222"/>
    <mergeCell ref="AC169:AC171"/>
    <mergeCell ref="AC89:AC91"/>
    <mergeCell ref="AA89:AA91"/>
    <mergeCell ref="AB89:AB91"/>
    <mergeCell ref="X105:X107"/>
    <mergeCell ref="Z102:Z104"/>
    <mergeCell ref="AA102:AA104"/>
    <mergeCell ref="AB102:AB104"/>
    <mergeCell ref="AC102:AC104"/>
    <mergeCell ref="AC98:AC99"/>
    <mergeCell ref="AC117:AC119"/>
    <mergeCell ref="AB126:AB128"/>
    <mergeCell ref="W105:W107"/>
    <mergeCell ref="AB120:AB122"/>
    <mergeCell ref="AC120:AC122"/>
    <mergeCell ref="AA123:AA125"/>
    <mergeCell ref="Z179:Z181"/>
    <mergeCell ref="W179:W181"/>
    <mergeCell ref="X179:X181"/>
    <mergeCell ref="Z205:Z206"/>
    <mergeCell ref="AC135:AC137"/>
    <mergeCell ref="X136:X137"/>
    <mergeCell ref="Y136:Y137"/>
    <mergeCell ref="AA135:AA137"/>
    <mergeCell ref="AB135:AB137"/>
    <mergeCell ref="U179:U181"/>
    <mergeCell ref="AC72:AC74"/>
    <mergeCell ref="AA66:AA68"/>
    <mergeCell ref="AB66:AB68"/>
    <mergeCell ref="AC66:AC68"/>
    <mergeCell ref="Z69:Z71"/>
    <mergeCell ref="AA69:AA71"/>
    <mergeCell ref="AB69:AB71"/>
    <mergeCell ref="AC69:AC71"/>
    <mergeCell ref="Q79:Q88"/>
    <mergeCell ref="R79:R88"/>
    <mergeCell ref="P105:P107"/>
    <mergeCell ref="Q105:Q107"/>
    <mergeCell ref="S105:S107"/>
    <mergeCell ref="T105:T107"/>
    <mergeCell ref="U105:U107"/>
    <mergeCell ref="V105:V107"/>
    <mergeCell ref="AB123:AB125"/>
    <mergeCell ref="AC123:AC125"/>
    <mergeCell ref="P138:P140"/>
    <mergeCell ref="Q138:Q140"/>
    <mergeCell ref="Z138:Z140"/>
    <mergeCell ref="AA138:AA140"/>
    <mergeCell ref="AB138:AB140"/>
    <mergeCell ref="Z98:Z99"/>
    <mergeCell ref="AA98:AA99"/>
    <mergeCell ref="AB98:AB99"/>
    <mergeCell ref="Y89:Y91"/>
    <mergeCell ref="Z89:Z91"/>
    <mergeCell ref="Z123:Z125"/>
    <mergeCell ref="AC138:AC140"/>
    <mergeCell ref="AA132:AA134"/>
    <mergeCell ref="S220:S222"/>
    <mergeCell ref="T220:T222"/>
    <mergeCell ref="U220:U222"/>
    <mergeCell ref="V220:V222"/>
    <mergeCell ref="E212:E213"/>
    <mergeCell ref="F212:F213"/>
    <mergeCell ref="G212:G213"/>
    <mergeCell ref="H212:H213"/>
    <mergeCell ref="I214:I216"/>
    <mergeCell ref="J214:J216"/>
    <mergeCell ref="K214:K216"/>
    <mergeCell ref="L214:L216"/>
    <mergeCell ref="M214:M216"/>
    <mergeCell ref="N214:N216"/>
    <mergeCell ref="B220:B222"/>
    <mergeCell ref="C220:C222"/>
    <mergeCell ref="D220:D222"/>
    <mergeCell ref="E220:E222"/>
    <mergeCell ref="F220:F222"/>
    <mergeCell ref="G220:G222"/>
    <mergeCell ref="H220:H222"/>
    <mergeCell ref="I220:I222"/>
    <mergeCell ref="J220:J222"/>
    <mergeCell ref="K220:K222"/>
    <mergeCell ref="L220:L222"/>
    <mergeCell ref="M220:M222"/>
    <mergeCell ref="N220:N222"/>
    <mergeCell ref="O220:O222"/>
    <mergeCell ref="P220:P222"/>
    <mergeCell ref="Q220:Q222"/>
    <mergeCell ref="R220:R222"/>
    <mergeCell ref="I217:I219"/>
  </mergeCells>
  <dataValidations count="3">
    <dataValidation type="decimal" operator="greaterThan" allowBlank="1" showInputMessage="1" showErrorMessage="1" prompt="Nedozvoljeni unos - Dozvoljeno unijeti broj sa dva decimalna mjesta." sqref="I10 I13 I16 I19 I22 I25 I46 I60 I93 I102 I105 I111 I114 I117 I120 I159 I191 I197 I217">
      <formula1>0</formula1>
    </dataValidation>
    <dataValidation type="decimal" allowBlank="1" showErrorMessage="1" sqref="B10 B13 B16 B19 B22 B25 B46 B54 B57 B60 B93 B102 B120 B159 B191 B197 B199 B217">
      <formula1>1</formula1>
      <formula2>9999</formula2>
    </dataValidation>
    <dataValidation type="custom" allowBlank="1" showInputMessage="1" showErrorMessage="1" prompt="Dozvoljeni unos do 250 znakova  -    " sqref="H10 H13 H16 H19 H22 H25 H46 H49 H60 H63 H66 H69 H75 H78:H79 H89 H92:H93 H102 H105 H108 G111:H111 G114:H114 H117 H120 H123 H159 H162 P162 H191 H214 H217">
      <formula1>LT(LEN(G10),(250))</formula1>
    </dataValidation>
  </dataValidations>
  <pageMargins left="0.7" right="0.7" top="0.75" bottom="0.75" header="0.3" footer="0.3"/>
  <pageSetup paperSize="8" scale="16" fitToHeight="0"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'https://o365mps.sharepoint.com/sites/MPS/RURAL/Obrasci i zahtjevi/PROVEDBENI PROGRAM MP 2021-2024/4. PROVEDBENI PROGRAM _/[Kopija Prilog 1. Predložak za provedbeni program (Upute v 1.0).xlsx]Data'!#REF!</xm:f>
          </x14:formula1>
          <xm:sqref>C220:C222 E220:E222</xm:sqref>
        </x14:dataValidation>
        <x14:dataValidation type="list" allowBlank="1" showInputMessage="1" showErrorMessage="1" error="Odaberite DA ili NE iz padajućeg izbornika!">
          <x14:formula1>
            <xm:f>'C:\Users\mihovil.stimac\AppData\Local\Microsoft\Windows\INetCache\Content.Outlook\FHO1WHSG\[Prilog 1. Predložak za provedbeni program (Upute v 1.0).xlsx]Data'!#REF!</xm:f>
          </x14:formula1>
          <xm:sqref>N220:O222</xm:sqref>
        </x14:dataValidation>
        <x14:dataValidation type="list" errorStyle="information" allowBlank="1" showInputMessage="1" showErrorMessage="1" error="Odaberite DA ili NE iz padajućeg izbornika!">
          <x14:formula1>
            <xm:f>'C:\Users\mihovil.stimac\AppData\Local\Microsoft\Windows\INetCache\Content.Outlook\FHO1WHSG\[Prilog 1. Predložak za provedbeni program (Upute v 1.0).xlsx]Data'!#REF!</xm:f>
          </x14:formula1>
          <xm:sqref>L220:L222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1</vt:i4>
      </vt:variant>
    </vt:vector>
  </HeadingPairs>
  <TitlesOfParts>
    <vt:vector size="5" baseType="lpstr">
      <vt:lpstr>PRIORITETNE I REFORMSKE MJERE</vt:lpstr>
      <vt:lpstr>INVESTICIJSKE MJERE</vt:lpstr>
      <vt:lpstr>OSTALE MJERE</vt:lpstr>
      <vt:lpstr>MPOLJ</vt:lpstr>
      <vt:lpstr>MPOLJ!Ispis_naslova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MRRFEU KT</dc:creator>
  <cp:lastModifiedBy>Ljiljana Jelaković</cp:lastModifiedBy>
  <cp:lastPrinted>2022-03-07T08:28:45Z</cp:lastPrinted>
  <dcterms:created xsi:type="dcterms:W3CDTF">2010-03-25T12:47:07Z</dcterms:created>
  <dcterms:modified xsi:type="dcterms:W3CDTF">2022-03-14T11:57:30Z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